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M_KMITL_Web\Courses\IndEducCourse\"/>
    </mc:Choice>
  </mc:AlternateContent>
  <xr:revisionPtr revIDLastSave="0" documentId="13_ncr:1_{AEB28D6D-B3B0-4603-94D1-F59AF471AC0E}" xr6:coauthVersionLast="43" xr6:coauthVersionMax="43" xr10:uidLastSave="{00000000-0000-0000-0000-000000000000}"/>
  <bookViews>
    <workbookView xWindow="3015" yWindow="45" windowWidth="18375" windowHeight="13755" activeTab="1" xr2:uid="{7999603A-68D6-4F2B-87FE-93932DAD12D8}"/>
  </bookViews>
  <sheets>
    <sheet name="Sheet1" sheetId="1" r:id="rId1"/>
    <sheet name="Sheet2" sheetId="2" r:id="rId2"/>
  </sheets>
  <definedNames>
    <definedName name="_xlchart.v1.0" hidden="1">Sheet2!$B$55:$B$68</definedName>
    <definedName name="_xlchart.v1.1" hidden="1">Sheet2!$C$55:$C$68</definedName>
    <definedName name="_xlchart.v1.2" hidden="1">Sheet2!$B$55:$B$68</definedName>
    <definedName name="_xlchart.v1.3" hidden="1">Sheet2!$C$55:$C$68</definedName>
    <definedName name="_xlchart.v1.4" hidden="1">Sheet2!$B$55:$B$68</definedName>
    <definedName name="_xlchart.v1.5" hidden="1">Sheet2!$C$55:$C$68</definedName>
    <definedName name="_xlchart.v1.6" hidden="1">Sheet2!$B$55:$B$68</definedName>
    <definedName name="_xlchart.v1.7" hidden="1">Sheet2!$C$55:$C$68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0" i="2" l="1"/>
  <c r="B55" i="2"/>
  <c r="D70" i="2"/>
  <c r="E70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A56" i="2"/>
  <c r="D55" i="2" s="1"/>
  <c r="D45" i="2"/>
  <c r="E45" i="2"/>
  <c r="C45" i="2"/>
  <c r="J4" i="1"/>
  <c r="J49" i="1" s="1"/>
  <c r="K4" i="1"/>
  <c r="K48" i="1" s="1"/>
  <c r="J5" i="1"/>
  <c r="L4" i="1" s="1"/>
  <c r="K5" i="1"/>
  <c r="K47" i="1" s="1"/>
  <c r="L5" i="1"/>
  <c r="J6" i="1"/>
  <c r="K6" i="1"/>
  <c r="J7" i="1"/>
  <c r="L6" i="1" s="1"/>
  <c r="K7" i="1"/>
  <c r="J8" i="1"/>
  <c r="L7" i="1" s="1"/>
  <c r="K8" i="1"/>
  <c r="J9" i="1"/>
  <c r="L8" i="1" s="1"/>
  <c r="K9" i="1"/>
  <c r="L9" i="1"/>
  <c r="J10" i="1"/>
  <c r="K10" i="1"/>
  <c r="J11" i="1"/>
  <c r="L10" i="1" s="1"/>
  <c r="K11" i="1"/>
  <c r="J12" i="1"/>
  <c r="L11" i="1" s="1"/>
  <c r="K12" i="1"/>
  <c r="J13" i="1"/>
  <c r="L12" i="1" s="1"/>
  <c r="K13" i="1"/>
  <c r="L13" i="1"/>
  <c r="J14" i="1"/>
  <c r="K14" i="1"/>
  <c r="J15" i="1"/>
  <c r="L14" i="1" s="1"/>
  <c r="K15" i="1"/>
  <c r="J16" i="1"/>
  <c r="L15" i="1" s="1"/>
  <c r="K16" i="1"/>
  <c r="J17" i="1"/>
  <c r="L16" i="1" s="1"/>
  <c r="K17" i="1"/>
  <c r="L17" i="1"/>
  <c r="J18" i="1"/>
  <c r="K18" i="1"/>
  <c r="J19" i="1"/>
  <c r="L18" i="1" s="1"/>
  <c r="K19" i="1"/>
  <c r="J20" i="1"/>
  <c r="L19" i="1" s="1"/>
  <c r="K20" i="1"/>
  <c r="J21" i="1"/>
  <c r="L20" i="1" s="1"/>
  <c r="K21" i="1"/>
  <c r="L21" i="1"/>
  <c r="J22" i="1"/>
  <c r="K22" i="1"/>
  <c r="J23" i="1"/>
  <c r="L22" i="1" s="1"/>
  <c r="K23" i="1"/>
  <c r="J24" i="1"/>
  <c r="L23" i="1" s="1"/>
  <c r="K24" i="1"/>
  <c r="J25" i="1"/>
  <c r="L24" i="1" s="1"/>
  <c r="K25" i="1"/>
  <c r="L25" i="1"/>
  <c r="J26" i="1"/>
  <c r="K26" i="1"/>
  <c r="J27" i="1"/>
  <c r="L26" i="1" s="1"/>
  <c r="K27" i="1"/>
  <c r="J28" i="1"/>
  <c r="L27" i="1" s="1"/>
  <c r="K28" i="1"/>
  <c r="J29" i="1"/>
  <c r="L28" i="1" s="1"/>
  <c r="K29" i="1"/>
  <c r="L29" i="1"/>
  <c r="J30" i="1"/>
  <c r="K30" i="1"/>
  <c r="J31" i="1"/>
  <c r="L30" i="1" s="1"/>
  <c r="K31" i="1"/>
  <c r="J32" i="1"/>
  <c r="L31" i="1" s="1"/>
  <c r="K32" i="1"/>
  <c r="J33" i="1"/>
  <c r="L32" i="1" s="1"/>
  <c r="K33" i="1"/>
  <c r="L33" i="1"/>
  <c r="J34" i="1"/>
  <c r="K34" i="1"/>
  <c r="J35" i="1"/>
  <c r="L34" i="1" s="1"/>
  <c r="K35" i="1"/>
  <c r="J36" i="1"/>
  <c r="L35" i="1" s="1"/>
  <c r="K36" i="1"/>
  <c r="J37" i="1"/>
  <c r="L36" i="1" s="1"/>
  <c r="K37" i="1"/>
  <c r="L37" i="1"/>
  <c r="J38" i="1"/>
  <c r="K38" i="1"/>
  <c r="J39" i="1"/>
  <c r="L38" i="1" s="1"/>
  <c r="K39" i="1"/>
  <c r="J40" i="1"/>
  <c r="L39" i="1" s="1"/>
  <c r="K40" i="1"/>
  <c r="J41" i="1"/>
  <c r="L40" i="1" s="1"/>
  <c r="K41" i="1"/>
  <c r="L41" i="1"/>
  <c r="J42" i="1"/>
  <c r="K42" i="1"/>
  <c r="J43" i="1"/>
  <c r="L42" i="1" s="1"/>
  <c r="K43" i="1"/>
  <c r="L43" i="1"/>
  <c r="J48" i="1"/>
  <c r="A57" i="2" l="1"/>
  <c r="C55" i="2"/>
  <c r="C56" i="2"/>
  <c r="E56" i="2"/>
  <c r="D56" i="2"/>
  <c r="E55" i="2"/>
  <c r="K50" i="1"/>
  <c r="J50" i="1"/>
  <c r="L49" i="1"/>
  <c r="L47" i="1"/>
  <c r="L48" i="1"/>
  <c r="L50" i="1" s="1"/>
  <c r="J47" i="1"/>
  <c r="K46" i="1"/>
  <c r="J46" i="1"/>
  <c r="K49" i="1"/>
  <c r="L46" i="1"/>
  <c r="B76" i="1"/>
  <c r="B77" i="1"/>
  <c r="N58" i="1"/>
  <c r="N59" i="1"/>
  <c r="N60" i="1"/>
  <c r="N61" i="1"/>
  <c r="N62" i="1"/>
  <c r="N63" i="1"/>
  <c r="N64" i="1"/>
  <c r="N65" i="1"/>
  <c r="N66" i="1"/>
  <c r="N67" i="1" s="1"/>
  <c r="N68" i="1" s="1"/>
  <c r="N69" i="1" s="1"/>
  <c r="N70" i="1" s="1"/>
  <c r="N71" i="1" s="1"/>
  <c r="N72" i="1" s="1"/>
  <c r="N57" i="1"/>
  <c r="A58" i="2" l="1"/>
  <c r="D57" i="2" s="1"/>
  <c r="M48" i="1"/>
  <c r="M50" i="1" s="1"/>
  <c r="O48" i="1"/>
  <c r="M49" i="1"/>
  <c r="C57" i="2" l="1"/>
  <c r="E57" i="2"/>
  <c r="A59" i="2"/>
  <c r="D58" i="2"/>
  <c r="C58" i="2"/>
  <c r="E58" i="2"/>
  <c r="G41" i="1"/>
  <c r="F41" i="1"/>
  <c r="G40" i="1"/>
  <c r="F40" i="1"/>
  <c r="G39" i="1"/>
  <c r="F39" i="1"/>
  <c r="G38" i="1"/>
  <c r="F38" i="1"/>
  <c r="G37" i="1"/>
  <c r="F37" i="1"/>
  <c r="G35" i="1"/>
  <c r="F35" i="1"/>
  <c r="G34" i="1"/>
  <c r="F34" i="1"/>
  <c r="F32" i="1"/>
  <c r="G32" i="1"/>
  <c r="G31" i="1"/>
  <c r="F31" i="1"/>
  <c r="G30" i="1"/>
  <c r="F30" i="1"/>
  <c r="F28" i="1"/>
  <c r="F29" i="1"/>
  <c r="G29" i="1"/>
  <c r="G28" i="1"/>
  <c r="G27" i="1"/>
  <c r="F27" i="1"/>
  <c r="F26" i="1"/>
  <c r="G26" i="1"/>
  <c r="G23" i="1"/>
  <c r="G24" i="1"/>
  <c r="G25" i="1"/>
  <c r="G33" i="1"/>
  <c r="F22" i="1"/>
  <c r="F23" i="1"/>
  <c r="F24" i="1"/>
  <c r="F25" i="1"/>
  <c r="F33" i="1"/>
  <c r="G22" i="1"/>
  <c r="B21" i="1"/>
  <c r="F21" i="1" s="1"/>
  <c r="G5" i="1"/>
  <c r="F5" i="1"/>
  <c r="G4" i="1"/>
  <c r="F4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G21" i="1"/>
  <c r="F36" i="1"/>
  <c r="G36" i="1"/>
  <c r="F42" i="1"/>
  <c r="G42" i="1"/>
  <c r="F43" i="1"/>
  <c r="G43" i="1"/>
  <c r="G6" i="1"/>
  <c r="F6" i="1"/>
  <c r="A60" i="2" l="1"/>
  <c r="D59" i="2" s="1"/>
  <c r="C59" i="2"/>
  <c r="H43" i="1"/>
  <c r="H17" i="1"/>
  <c r="H36" i="1"/>
  <c r="H33" i="1"/>
  <c r="I34" i="1"/>
  <c r="F48" i="1"/>
  <c r="F47" i="1"/>
  <c r="F52" i="1" s="1"/>
  <c r="E45" i="1"/>
  <c r="F49" i="1"/>
  <c r="G49" i="1"/>
  <c r="G48" i="1"/>
  <c r="G46" i="1"/>
  <c r="I12" i="1" s="1"/>
  <c r="G47" i="1"/>
  <c r="F46" i="1"/>
  <c r="H30" i="1" s="1"/>
  <c r="E59" i="2" l="1"/>
  <c r="A61" i="2"/>
  <c r="C60" i="2" s="1"/>
  <c r="H11" i="1"/>
  <c r="H12" i="1"/>
  <c r="H13" i="1"/>
  <c r="H14" i="1"/>
  <c r="I19" i="1"/>
  <c r="H41" i="1"/>
  <c r="I42" i="1"/>
  <c r="H23" i="1"/>
  <c r="H31" i="1"/>
  <c r="I15" i="1"/>
  <c r="I40" i="1"/>
  <c r="I39" i="1"/>
  <c r="I23" i="1"/>
  <c r="I9" i="1"/>
  <c r="I21" i="1"/>
  <c r="I27" i="1"/>
  <c r="I31" i="1"/>
  <c r="I37" i="1"/>
  <c r="I33" i="1"/>
  <c r="I26" i="1"/>
  <c r="I32" i="1"/>
  <c r="I38" i="1"/>
  <c r="H34" i="1"/>
  <c r="H5" i="1"/>
  <c r="H7" i="1"/>
  <c r="I29" i="1"/>
  <c r="H19" i="1"/>
  <c r="H27" i="1"/>
  <c r="I17" i="1"/>
  <c r="H28" i="1"/>
  <c r="H25" i="1"/>
  <c r="H37" i="1"/>
  <c r="I22" i="1"/>
  <c r="I24" i="1"/>
  <c r="H29" i="1"/>
  <c r="I11" i="1"/>
  <c r="I20" i="1"/>
  <c r="H24" i="1"/>
  <c r="I35" i="1"/>
  <c r="I43" i="1"/>
  <c r="I13" i="1"/>
  <c r="I5" i="1"/>
  <c r="I6" i="1"/>
  <c r="H10" i="1"/>
  <c r="I7" i="1"/>
  <c r="H18" i="1"/>
  <c r="H15" i="1"/>
  <c r="H16" i="1"/>
  <c r="H8" i="1"/>
  <c r="H9" i="1"/>
  <c r="I30" i="1"/>
  <c r="H6" i="1"/>
  <c r="I36" i="1"/>
  <c r="I8" i="1"/>
  <c r="H40" i="1"/>
  <c r="I18" i="1"/>
  <c r="H20" i="1"/>
  <c r="I16" i="1"/>
  <c r="I28" i="1"/>
  <c r="I4" i="1"/>
  <c r="I14" i="1"/>
  <c r="H26" i="1"/>
  <c r="H32" i="1"/>
  <c r="H38" i="1"/>
  <c r="H4" i="1"/>
  <c r="H21" i="1"/>
  <c r="H39" i="1"/>
  <c r="I41" i="1"/>
  <c r="H42" i="1"/>
  <c r="I10" i="1"/>
  <c r="I25" i="1"/>
  <c r="H22" i="1"/>
  <c r="H35" i="1"/>
  <c r="F50" i="1"/>
  <c r="F53" i="1" s="1"/>
  <c r="G50" i="1"/>
  <c r="E60" i="2" l="1"/>
  <c r="D60" i="2"/>
  <c r="A62" i="2"/>
  <c r="D61" i="2"/>
  <c r="E61" i="2"/>
  <c r="C61" i="2"/>
  <c r="I48" i="1"/>
  <c r="I49" i="1"/>
  <c r="I50" i="1" s="1"/>
  <c r="I46" i="1"/>
  <c r="I47" i="1"/>
  <c r="H49" i="1"/>
  <c r="H46" i="1"/>
  <c r="H47" i="1"/>
  <c r="H48" i="1"/>
  <c r="A63" i="2" l="1"/>
  <c r="D62" i="2" s="1"/>
  <c r="E62" i="2"/>
  <c r="C62" i="2"/>
  <c r="H50" i="1"/>
  <c r="A64" i="2" l="1"/>
  <c r="D63" i="2" s="1"/>
  <c r="N30" i="1"/>
  <c r="N33" i="1"/>
  <c r="N17" i="1"/>
  <c r="N43" i="1"/>
  <c r="N36" i="1"/>
  <c r="N34" i="1"/>
  <c r="N23" i="1"/>
  <c r="N41" i="1"/>
  <c r="N22" i="1"/>
  <c r="N19" i="1"/>
  <c r="N5" i="1"/>
  <c r="N40" i="1"/>
  <c r="N27" i="1"/>
  <c r="N16" i="1"/>
  <c r="N26" i="1"/>
  <c r="N8" i="1"/>
  <c r="N12" i="1"/>
  <c r="N42" i="1"/>
  <c r="N39" i="1"/>
  <c r="N24" i="1"/>
  <c r="N38" i="1"/>
  <c r="N18" i="1"/>
  <c r="N10" i="1"/>
  <c r="N15" i="1"/>
  <c r="N25" i="1"/>
  <c r="N11" i="1"/>
  <c r="N20" i="1"/>
  <c r="N32" i="1"/>
  <c r="N29" i="1"/>
  <c r="N31" i="1"/>
  <c r="N28" i="1"/>
  <c r="N14" i="1"/>
  <c r="N13" i="1"/>
  <c r="N7" i="1"/>
  <c r="N37" i="1"/>
  <c r="N35" i="1"/>
  <c r="N21" i="1"/>
  <c r="N9" i="1"/>
  <c r="N6" i="1"/>
  <c r="N4" i="1"/>
  <c r="E63" i="2" l="1"/>
  <c r="C63" i="2"/>
  <c r="A65" i="2"/>
  <c r="C64" i="2" s="1"/>
  <c r="N46" i="1"/>
  <c r="N47" i="1"/>
  <c r="N48" i="1"/>
  <c r="E64" i="2" l="1"/>
  <c r="D64" i="2"/>
  <c r="A66" i="2"/>
  <c r="C65" i="2" s="1"/>
  <c r="D65" i="2"/>
  <c r="E65" i="2"/>
  <c r="A67" i="2" l="1"/>
  <c r="C66" i="2" s="1"/>
  <c r="E66" i="2"/>
  <c r="D66" i="2" l="1"/>
  <c r="A68" i="2"/>
  <c r="D67" i="2"/>
  <c r="E67" i="2"/>
  <c r="C67" i="2"/>
  <c r="D68" i="2" l="1"/>
  <c r="E68" i="2"/>
  <c r="C68" i="2"/>
</calcChain>
</file>

<file path=xl/sharedStrings.xml><?xml version="1.0" encoding="utf-8"?>
<sst xmlns="http://schemas.openxmlformats.org/spreadsheetml/2006/main" count="45" uniqueCount="35">
  <si>
    <t>MAX</t>
  </si>
  <si>
    <t>MIN</t>
  </si>
  <si>
    <t>RANGE</t>
  </si>
  <si>
    <t>sd</t>
  </si>
  <si>
    <t>mean</t>
  </si>
  <si>
    <t>sd (min)</t>
  </si>
  <si>
    <t>range(min)</t>
  </si>
  <si>
    <t>Deviation</t>
  </si>
  <si>
    <t>Minutes</t>
  </si>
  <si>
    <t>nm-m</t>
  </si>
  <si>
    <t>Bin</t>
  </si>
  <si>
    <t>More</t>
  </si>
  <si>
    <t>Frequency</t>
  </si>
  <si>
    <t>metre</t>
  </si>
  <si>
    <t>minutes</t>
  </si>
  <si>
    <t>raw</t>
  </si>
  <si>
    <t>Deviation (diagonal)</t>
  </si>
  <si>
    <t>Metres</t>
  </si>
  <si>
    <t>Degrees</t>
  </si>
  <si>
    <t>Lat</t>
  </si>
  <si>
    <t>Long</t>
  </si>
  <si>
    <t>Raw Input (trailing digits only)</t>
  </si>
  <si>
    <t>Deviation from minimum</t>
  </si>
  <si>
    <t>Latitude</t>
  </si>
  <si>
    <t>Bin size</t>
  </si>
  <si>
    <t xml:space="preserve">Mode </t>
  </si>
  <si>
    <t>Median</t>
  </si>
  <si>
    <t>Mean</t>
  </si>
  <si>
    <t>Sorted (Median finding)</t>
  </si>
  <si>
    <t>MEAN</t>
  </si>
  <si>
    <t>SD</t>
  </si>
  <si>
    <t>COUNT</t>
  </si>
  <si>
    <t>BIN SIZE</t>
  </si>
  <si>
    <t>BINS</t>
  </si>
  <si>
    <t>BIN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</si>
</sst>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2" x14ac:knownFonts="1">
    <font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4" fontId="0" fillId="0" borderId="0" xfId="0" applyNumberFormat="1" applyFont="1"/>
    <xf numFmtId="2" fontId="0" fillId="0" borderId="0" xfId="0" applyNumberForma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Sheet1!$A$60:$A$73</c:f>
              <c:strCache>
                <c:ptCount val="14"/>
                <c:pt idx="0">
                  <c:v>-8</c:v>
                </c:pt>
                <c:pt idx="1">
                  <c:v>-6</c:v>
                </c:pt>
                <c:pt idx="2">
                  <c:v>-4</c:v>
                </c:pt>
                <c:pt idx="3">
                  <c:v>-2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16</c:v>
                </c:pt>
                <c:pt idx="13">
                  <c:v>More</c:v>
                </c:pt>
              </c:strCache>
            </c:strRef>
          </c:cat>
          <c:val>
            <c:numRef>
              <c:f>Sheet1!$B$60:$B$73</c:f>
              <c:numCache>
                <c:formatCode>General</c:formatCode>
                <c:ptCount val="14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12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D-4164-8536-037491045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0681040"/>
        <c:axId val="1902934352"/>
      </c:barChart>
      <c:catAx>
        <c:axId val="163068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02934352"/>
        <c:crosses val="autoZero"/>
        <c:auto val="1"/>
        <c:lblAlgn val="ctr"/>
        <c:lblOffset val="100"/>
        <c:noMultiLvlLbl val="0"/>
      </c:catAx>
      <c:valAx>
        <c:axId val="1902934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30681040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Sheet1!$B$59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Sheet1!$A$60:$A$72</c:f>
              <c:numCache>
                <c:formatCode>General</c:formatCode>
                <c:ptCount val="13"/>
                <c:pt idx="0">
                  <c:v>-8</c:v>
                </c:pt>
                <c:pt idx="1">
                  <c:v>-6</c:v>
                </c:pt>
                <c:pt idx="2">
                  <c:v>-4</c:v>
                </c:pt>
                <c:pt idx="3">
                  <c:v>-2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16</c:v>
                </c:pt>
              </c:numCache>
            </c:numRef>
          </c:cat>
          <c:val>
            <c:numRef>
              <c:f>Sheet1!$B$60:$B$72</c:f>
              <c:numCache>
                <c:formatCode>General</c:formatCode>
                <c:ptCount val="13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12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1-4BB2-83AC-34AB6D053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4813344"/>
        <c:axId val="2129363312"/>
      </c:barChart>
      <c:catAx>
        <c:axId val="84481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9363312"/>
        <c:crosses val="autoZero"/>
        <c:auto val="1"/>
        <c:lblAlgn val="ctr"/>
        <c:lblOffset val="100"/>
        <c:noMultiLvlLbl val="0"/>
      </c:catAx>
      <c:valAx>
        <c:axId val="212936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81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Sheet2!$B$55:$B$68</c:f>
              <c:numCache>
                <c:formatCode>General</c:formatCode>
                <c:ptCount val="14"/>
                <c:pt idx="0">
                  <c:v>-12</c:v>
                </c:pt>
                <c:pt idx="1">
                  <c:v>-10</c:v>
                </c:pt>
                <c:pt idx="2">
                  <c:v>-8</c:v>
                </c:pt>
                <c:pt idx="3">
                  <c:v>-6</c:v>
                </c:pt>
                <c:pt idx="4">
                  <c:v>-4</c:v>
                </c:pt>
                <c:pt idx="5">
                  <c:v>-2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</c:numCache>
            </c:numRef>
          </c:xVal>
          <c:yVal>
            <c:numRef>
              <c:f>Sheet2!$C$55:$C$68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12</c:v>
                </c:pt>
                <c:pt idx="7">
                  <c:v>11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767-47A6-8430-608A83DCA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9855088"/>
        <c:axId val="924581776"/>
      </c:scatterChart>
      <c:valAx>
        <c:axId val="1619855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581776"/>
        <c:crosses val="autoZero"/>
        <c:crossBetween val="midCat"/>
      </c:valAx>
      <c:valAx>
        <c:axId val="92458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855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Sheet2!$B$55:$B$68</c:f>
              <c:numCache>
                <c:formatCode>General</c:formatCode>
                <c:ptCount val="14"/>
                <c:pt idx="0">
                  <c:v>-12</c:v>
                </c:pt>
                <c:pt idx="1">
                  <c:v>-10</c:v>
                </c:pt>
                <c:pt idx="2">
                  <c:v>-8</c:v>
                </c:pt>
                <c:pt idx="3">
                  <c:v>-6</c:v>
                </c:pt>
                <c:pt idx="4">
                  <c:v>-4</c:v>
                </c:pt>
                <c:pt idx="5">
                  <c:v>-2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</c:numCache>
            </c:numRef>
          </c:cat>
          <c:val>
            <c:numRef>
              <c:f>Sheet2!$C$55:$C$68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12</c:v>
                </c:pt>
                <c:pt idx="7">
                  <c:v>11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A-47B0-89CF-6F7C4FD03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9701536"/>
        <c:axId val="1072014944"/>
      </c:barChart>
      <c:catAx>
        <c:axId val="116970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014944"/>
        <c:crosses val="autoZero"/>
        <c:auto val="1"/>
        <c:lblAlgn val="ctr"/>
        <c:lblOffset val="100"/>
        <c:noMultiLvlLbl val="0"/>
      </c:catAx>
      <c:valAx>
        <c:axId val="107201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970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10</xdr:row>
      <xdr:rowOff>9525</xdr:rowOff>
    </xdr:from>
    <xdr:to>
      <xdr:col>9</xdr:col>
      <xdr:colOff>314325</xdr:colOff>
      <xdr:row>20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90BC65-545B-4B7A-AC0B-BD947FB1E3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661987</xdr:colOff>
      <xdr:row>58</xdr:row>
      <xdr:rowOff>80962</xdr:rowOff>
    </xdr:from>
    <xdr:to>
      <xdr:col>8</xdr:col>
      <xdr:colOff>481012</xdr:colOff>
      <xdr:row>72</xdr:row>
      <xdr:rowOff>147637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1AF39ED-A3CA-4CD7-BA84-430839594C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519112</xdr:colOff>
      <xdr:row>63</xdr:row>
      <xdr:rowOff>147638</xdr:rowOff>
    </xdr:from>
    <xdr:to>
      <xdr:col>9</xdr:col>
      <xdr:colOff>647700</xdr:colOff>
      <xdr:row>75</xdr:row>
      <xdr:rowOff>142876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AC1584-349B-4431-AC3F-0E2713ECD3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481012</xdr:colOff>
      <xdr:row>50</xdr:row>
      <xdr:rowOff>109537</xdr:rowOff>
    </xdr:from>
    <xdr:to>
      <xdr:col>9</xdr:col>
      <xdr:colOff>600075</xdr:colOff>
      <xdr:row>63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A48A33-CB12-4FE4-967D-DCBA1B6EBB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9FFF1-5177-4F11-942E-51661D2D1C34}">
  <dimension ref="A1:P77"/>
  <sheetViews>
    <sheetView topLeftCell="A2" workbookViewId="0">
      <selection activeCell="J2" sqref="J1:L1048576"/>
    </sheetView>
  </sheetViews>
  <sheetFormatPr defaultRowHeight="15" x14ac:dyDescent="0.2"/>
  <cols>
    <col min="6" max="6" width="9.44140625" style="1" bestFit="1" customWidth="1"/>
    <col min="7" max="7" width="10.44140625" style="1" bestFit="1" customWidth="1"/>
    <col min="10" max="10" width="10.109375" customWidth="1"/>
    <col min="14" max="14" width="6.88671875" customWidth="1"/>
  </cols>
  <sheetData>
    <row r="1" spans="1:16" x14ac:dyDescent="0.2">
      <c r="K1" t="s">
        <v>9</v>
      </c>
      <c r="L1">
        <v>1852</v>
      </c>
      <c r="P1" t="s">
        <v>28</v>
      </c>
    </row>
    <row r="2" spans="1:16" x14ac:dyDescent="0.2">
      <c r="A2" t="s">
        <v>21</v>
      </c>
      <c r="F2" s="1" t="s">
        <v>18</v>
      </c>
      <c r="H2" t="s">
        <v>8</v>
      </c>
      <c r="J2" t="s">
        <v>17</v>
      </c>
      <c r="N2" t="s">
        <v>23</v>
      </c>
    </row>
    <row r="3" spans="1:16" x14ac:dyDescent="0.2">
      <c r="B3">
        <v>12</v>
      </c>
      <c r="C3">
        <v>100</v>
      </c>
      <c r="F3" s="1" t="s">
        <v>19</v>
      </c>
      <c r="G3" s="1" t="s">
        <v>20</v>
      </c>
      <c r="H3" t="s">
        <v>7</v>
      </c>
      <c r="J3" t="s">
        <v>7</v>
      </c>
      <c r="L3" t="s">
        <v>16</v>
      </c>
      <c r="N3" t="s">
        <v>22</v>
      </c>
    </row>
    <row r="4" spans="1:16" x14ac:dyDescent="0.2">
      <c r="B4">
        <v>80953</v>
      </c>
      <c r="C4">
        <v>91516</v>
      </c>
      <c r="F4" s="2">
        <f t="shared" ref="F4:G6" si="0">B$3+B4/100000</f>
        <v>12.809530000000001</v>
      </c>
      <c r="G4" s="2">
        <f t="shared" si="0"/>
        <v>100.91516</v>
      </c>
      <c r="H4" s="1">
        <f>(F4-F$46)*60</f>
        <v>3.0599999999481042E-3</v>
      </c>
      <c r="I4" s="1">
        <f>(G4-G$46)*60</f>
        <v>1.0349999999448301E-3</v>
      </c>
      <c r="J4" s="3">
        <f>H4*$L$1</f>
        <v>5.667119999903889</v>
      </c>
      <c r="K4">
        <f>I4*$L$1</f>
        <v>1.9168199998978253</v>
      </c>
      <c r="L4">
        <f t="shared" ref="L4:L43" si="1">SQRT(J5*J5+K4*K4)</f>
        <v>4.9427326405660752</v>
      </c>
      <c r="N4" s="3">
        <f>J4-J$49</f>
        <v>13.334400000087356</v>
      </c>
      <c r="P4" s="3">
        <v>-7.6672800001834673</v>
      </c>
    </row>
    <row r="5" spans="1:16" x14ac:dyDescent="0.2">
      <c r="B5">
        <v>80952</v>
      </c>
      <c r="C5">
        <v>91519</v>
      </c>
      <c r="F5" s="2">
        <f t="shared" si="0"/>
        <v>12.809519999999999</v>
      </c>
      <c r="G5" s="2">
        <f t="shared" si="0"/>
        <v>100.91519</v>
      </c>
      <c r="H5" s="1">
        <f t="shared" ref="H5:H43" si="2">(F5-F$46)*60</f>
        <v>2.4599999998642375E-3</v>
      </c>
      <c r="I5" s="1">
        <f t="shared" ref="I5:I43" si="3">(G5-G$46)*60</f>
        <v>2.8349999996635233E-3</v>
      </c>
      <c r="J5" s="3">
        <f t="shared" ref="J5:J43" si="4">H5*$L$1</f>
        <v>4.5559199997485678</v>
      </c>
      <c r="K5">
        <f t="shared" ref="K5:K43" si="5">I5*$L$1</f>
        <v>5.2504199993768452</v>
      </c>
      <c r="L5">
        <f t="shared" si="1"/>
        <v>6.2795705304434586</v>
      </c>
      <c r="N5" s="3">
        <f t="shared" ref="N5:N43" si="6">J5-J$49</f>
        <v>12.223199999932035</v>
      </c>
      <c r="P5" s="3">
        <v>-6.5560800002255348</v>
      </c>
    </row>
    <row r="6" spans="1:16" x14ac:dyDescent="0.2">
      <c r="A6">
        <v>12</v>
      </c>
      <c r="B6">
        <v>80951</v>
      </c>
      <c r="C6">
        <v>91519</v>
      </c>
      <c r="F6" s="2">
        <f t="shared" si="0"/>
        <v>12.80951</v>
      </c>
      <c r="G6" s="2">
        <f t="shared" si="0"/>
        <v>100.91519</v>
      </c>
      <c r="H6" s="1">
        <f t="shared" si="2"/>
        <v>1.8599999998869521E-3</v>
      </c>
      <c r="I6" s="1">
        <f t="shared" si="3"/>
        <v>2.8349999996635233E-3</v>
      </c>
      <c r="J6" s="3">
        <f t="shared" si="4"/>
        <v>3.4447199997906353</v>
      </c>
      <c r="K6">
        <f t="shared" si="5"/>
        <v>5.2504199993768452</v>
      </c>
      <c r="L6">
        <f t="shared" si="1"/>
        <v>6.2795705304434586</v>
      </c>
      <c r="N6" s="3">
        <f t="shared" si="6"/>
        <v>11.111999999974103</v>
      </c>
      <c r="P6" s="3">
        <v>-4.333680000112281</v>
      </c>
    </row>
    <row r="7" spans="1:16" x14ac:dyDescent="0.2">
      <c r="B7">
        <v>80951</v>
      </c>
      <c r="C7">
        <v>91518</v>
      </c>
      <c r="F7" s="2">
        <f t="shared" ref="F7:F43" si="7">B$3+B7/100000</f>
        <v>12.80951</v>
      </c>
      <c r="G7" s="2">
        <f t="shared" ref="G7:G43" si="8">C$3+C7/100000</f>
        <v>100.91518000000001</v>
      </c>
      <c r="H7" s="1">
        <f t="shared" si="2"/>
        <v>1.8599999998869521E-3</v>
      </c>
      <c r="I7" s="1">
        <f t="shared" si="3"/>
        <v>2.2350000003257264E-3</v>
      </c>
      <c r="J7" s="3">
        <f t="shared" si="4"/>
        <v>3.4447199997906353</v>
      </c>
      <c r="K7">
        <f t="shared" si="5"/>
        <v>4.1392200006032454</v>
      </c>
      <c r="L7">
        <f t="shared" si="1"/>
        <v>4.7516794718302648</v>
      </c>
      <c r="N7" s="3">
        <f t="shared" si="6"/>
        <v>11.111999999974103</v>
      </c>
      <c r="P7" s="3">
        <v>-3.2224800001543485</v>
      </c>
    </row>
    <row r="8" spans="1:16" x14ac:dyDescent="0.2">
      <c r="B8">
        <v>80950</v>
      </c>
      <c r="C8">
        <v>91518</v>
      </c>
      <c r="F8" s="1">
        <f t="shared" si="7"/>
        <v>12.8095</v>
      </c>
      <c r="G8" s="1">
        <f t="shared" si="8"/>
        <v>100.91518000000001</v>
      </c>
      <c r="H8" s="1">
        <f t="shared" si="2"/>
        <v>1.2599999999096667E-3</v>
      </c>
      <c r="I8" s="1">
        <f t="shared" si="3"/>
        <v>2.2350000003257264E-3</v>
      </c>
      <c r="J8" s="3">
        <f t="shared" si="4"/>
        <v>2.3335199998327028</v>
      </c>
      <c r="K8">
        <f t="shared" si="5"/>
        <v>4.1392200006032454</v>
      </c>
      <c r="L8">
        <f t="shared" si="1"/>
        <v>4.7516794718302648</v>
      </c>
      <c r="N8" s="3">
        <f t="shared" si="6"/>
        <v>10.00080000001617</v>
      </c>
      <c r="P8" s="3">
        <v>-3.2224800001543485</v>
      </c>
    </row>
    <row r="9" spans="1:16" x14ac:dyDescent="0.2">
      <c r="B9">
        <v>80950</v>
      </c>
      <c r="C9">
        <v>91519</v>
      </c>
      <c r="F9" s="1">
        <f t="shared" si="7"/>
        <v>12.8095</v>
      </c>
      <c r="G9" s="1">
        <f t="shared" si="8"/>
        <v>100.91519</v>
      </c>
      <c r="H9" s="1">
        <f t="shared" si="2"/>
        <v>1.2599999999096667E-3</v>
      </c>
      <c r="I9" s="1">
        <f t="shared" si="3"/>
        <v>2.8349999996635233E-3</v>
      </c>
      <c r="J9" s="3">
        <f t="shared" si="4"/>
        <v>2.3335199998327028</v>
      </c>
      <c r="K9">
        <f t="shared" si="5"/>
        <v>5.2504199993768452</v>
      </c>
      <c r="L9">
        <f t="shared" si="1"/>
        <v>5.390823346386914</v>
      </c>
      <c r="N9" s="3">
        <f t="shared" si="6"/>
        <v>10.00080000001617</v>
      </c>
      <c r="P9" s="3">
        <v>-3.2224800001543485</v>
      </c>
    </row>
    <row r="10" spans="1:16" x14ac:dyDescent="0.2">
      <c r="B10">
        <v>80949</v>
      </c>
      <c r="C10">
        <v>91517</v>
      </c>
      <c r="F10" s="1">
        <f t="shared" si="7"/>
        <v>12.80949</v>
      </c>
      <c r="G10" s="1">
        <f t="shared" si="8"/>
        <v>100.91517</v>
      </c>
      <c r="H10" s="1">
        <f t="shared" si="2"/>
        <v>6.5999999993238134E-4</v>
      </c>
      <c r="I10" s="1">
        <f t="shared" si="3"/>
        <v>1.6350000001352782E-3</v>
      </c>
      <c r="J10" s="3">
        <f t="shared" si="4"/>
        <v>1.2223199998747702</v>
      </c>
      <c r="K10">
        <f t="shared" si="5"/>
        <v>3.0280200002505353</v>
      </c>
      <c r="L10">
        <f t="shared" si="1"/>
        <v>3.0300582133514813</v>
      </c>
      <c r="N10" s="3">
        <f t="shared" si="6"/>
        <v>8.8896000000582376</v>
      </c>
      <c r="P10" s="3">
        <v>-2.111280000196416</v>
      </c>
    </row>
    <row r="11" spans="1:16" x14ac:dyDescent="0.2">
      <c r="B11">
        <v>80948</v>
      </c>
      <c r="C11">
        <v>91517</v>
      </c>
      <c r="F11" s="1">
        <f t="shared" si="7"/>
        <v>12.809480000000001</v>
      </c>
      <c r="G11" s="1">
        <f t="shared" si="8"/>
        <v>100.91517</v>
      </c>
      <c r="H11" s="1">
        <f t="shared" si="2"/>
        <v>5.9999999955095973E-5</v>
      </c>
      <c r="I11" s="1">
        <f t="shared" si="3"/>
        <v>1.6350000001352782E-3</v>
      </c>
      <c r="J11" s="3">
        <f t="shared" si="4"/>
        <v>0.11111999991683774</v>
      </c>
      <c r="K11">
        <f t="shared" si="5"/>
        <v>3.0280200002505353</v>
      </c>
      <c r="L11">
        <f t="shared" si="1"/>
        <v>3.1888971649763587</v>
      </c>
      <c r="N11" s="3">
        <f t="shared" si="6"/>
        <v>7.7784000001003051</v>
      </c>
      <c r="P11" s="3">
        <v>-2.111280000196416</v>
      </c>
    </row>
    <row r="12" spans="1:16" x14ac:dyDescent="0.2">
      <c r="B12">
        <v>80947</v>
      </c>
      <c r="C12">
        <v>91512</v>
      </c>
      <c r="F12" s="1">
        <f t="shared" si="7"/>
        <v>12.809469999999999</v>
      </c>
      <c r="G12" s="1">
        <f t="shared" si="8"/>
        <v>100.91512</v>
      </c>
      <c r="H12" s="1">
        <f t="shared" si="2"/>
        <v>-5.4000000012877081E-4</v>
      </c>
      <c r="I12" s="1">
        <f t="shared" si="3"/>
        <v>-1.3649999999643114E-3</v>
      </c>
      <c r="J12" s="3">
        <f t="shared" si="4"/>
        <v>-1.0000800002384835</v>
      </c>
      <c r="K12">
        <f t="shared" si="5"/>
        <v>-2.5279799999339048</v>
      </c>
      <c r="L12">
        <f t="shared" si="1"/>
        <v>3.2936584703480114</v>
      </c>
      <c r="N12" s="3">
        <f t="shared" si="6"/>
        <v>6.6671999999449838</v>
      </c>
      <c r="P12" s="3">
        <v>-2.111280000196416</v>
      </c>
    </row>
    <row r="13" spans="1:16" x14ac:dyDescent="0.2">
      <c r="B13">
        <v>80946</v>
      </c>
      <c r="C13">
        <v>91513</v>
      </c>
      <c r="F13" s="1">
        <f t="shared" si="7"/>
        <v>12.80946</v>
      </c>
      <c r="G13" s="1">
        <f t="shared" si="8"/>
        <v>100.91513</v>
      </c>
      <c r="H13" s="1">
        <f t="shared" si="2"/>
        <v>-1.1400000001060562E-3</v>
      </c>
      <c r="I13" s="1">
        <f t="shared" si="3"/>
        <v>-7.6499999977386324E-4</v>
      </c>
      <c r="J13" s="3">
        <f t="shared" si="4"/>
        <v>-2.111280000196416</v>
      </c>
      <c r="K13">
        <f t="shared" si="5"/>
        <v>-1.4167799995811947</v>
      </c>
      <c r="L13">
        <f t="shared" si="1"/>
        <v>1.4211309656730473</v>
      </c>
      <c r="N13" s="3">
        <f t="shared" si="6"/>
        <v>5.5559999999870513</v>
      </c>
      <c r="P13" s="3">
        <v>-1.0000800002384835</v>
      </c>
    </row>
    <row r="14" spans="1:16" x14ac:dyDescent="0.2">
      <c r="B14">
        <v>80948</v>
      </c>
      <c r="C14">
        <v>91512</v>
      </c>
      <c r="F14" s="1">
        <f t="shared" si="7"/>
        <v>12.809480000000001</v>
      </c>
      <c r="G14" s="1">
        <f t="shared" si="8"/>
        <v>100.91512</v>
      </c>
      <c r="H14" s="1">
        <f t="shared" si="2"/>
        <v>5.9999999955095973E-5</v>
      </c>
      <c r="I14" s="1">
        <f t="shared" si="3"/>
        <v>-1.3649999999643114E-3</v>
      </c>
      <c r="J14" s="3">
        <f t="shared" si="4"/>
        <v>0.11111999991683774</v>
      </c>
      <c r="K14">
        <f t="shared" si="5"/>
        <v>-2.5279799999339048</v>
      </c>
      <c r="L14">
        <f t="shared" si="1"/>
        <v>2.5304210192075436</v>
      </c>
      <c r="N14" s="3">
        <f t="shared" si="6"/>
        <v>7.7784000001003051</v>
      </c>
      <c r="P14" s="3">
        <v>-1.0000800002384835</v>
      </c>
    </row>
    <row r="15" spans="1:16" x14ac:dyDescent="0.2">
      <c r="B15">
        <v>80948</v>
      </c>
      <c r="C15">
        <v>91513</v>
      </c>
      <c r="F15" s="1">
        <f t="shared" si="7"/>
        <v>12.809480000000001</v>
      </c>
      <c r="G15" s="1">
        <f t="shared" si="8"/>
        <v>100.91513</v>
      </c>
      <c r="H15" s="1">
        <f t="shared" si="2"/>
        <v>5.9999999955095973E-5</v>
      </c>
      <c r="I15" s="1">
        <f t="shared" si="3"/>
        <v>-7.6499999977386324E-4</v>
      </c>
      <c r="J15" s="3">
        <f t="shared" si="4"/>
        <v>0.11111999991683774</v>
      </c>
      <c r="K15">
        <f t="shared" si="5"/>
        <v>-1.4167799995811947</v>
      </c>
      <c r="L15">
        <f t="shared" si="1"/>
        <v>1.8711845845098094</v>
      </c>
      <c r="N15" s="3">
        <f t="shared" si="6"/>
        <v>7.7784000001003051</v>
      </c>
      <c r="P15" s="3">
        <v>-1.0000800002384835</v>
      </c>
    </row>
    <row r="16" spans="1:16" x14ac:dyDescent="0.2">
      <c r="B16">
        <v>80949</v>
      </c>
      <c r="C16">
        <v>91513</v>
      </c>
      <c r="F16" s="1">
        <f t="shared" si="7"/>
        <v>12.80949</v>
      </c>
      <c r="G16" s="1">
        <f t="shared" si="8"/>
        <v>100.91513</v>
      </c>
      <c r="H16" s="1">
        <f t="shared" si="2"/>
        <v>6.5999999993238134E-4</v>
      </c>
      <c r="I16" s="1">
        <f t="shared" si="3"/>
        <v>-7.6499999977386324E-4</v>
      </c>
      <c r="J16" s="3">
        <f t="shared" si="4"/>
        <v>1.2223199998747702</v>
      </c>
      <c r="K16">
        <f t="shared" si="5"/>
        <v>-1.4167799995811947</v>
      </c>
      <c r="L16">
        <f t="shared" si="1"/>
        <v>1.4211309656730473</v>
      </c>
      <c r="N16" s="3">
        <f t="shared" si="6"/>
        <v>8.8896000000582376</v>
      </c>
      <c r="P16" s="3">
        <v>-1.0000800002384835</v>
      </c>
    </row>
    <row r="17" spans="2:16" x14ac:dyDescent="0.2">
      <c r="B17">
        <v>80948</v>
      </c>
      <c r="C17">
        <v>91512</v>
      </c>
      <c r="D17">
        <v>20</v>
      </c>
      <c r="F17" s="1">
        <f t="shared" si="7"/>
        <v>12.809480000000001</v>
      </c>
      <c r="G17" s="1">
        <f t="shared" si="8"/>
        <v>100.91512</v>
      </c>
      <c r="H17" s="1">
        <f t="shared" si="2"/>
        <v>5.9999999955095973E-5</v>
      </c>
      <c r="I17" s="1">
        <f t="shared" si="3"/>
        <v>-1.3649999999643114E-3</v>
      </c>
      <c r="J17" s="3">
        <f t="shared" si="4"/>
        <v>0.11111999991683774</v>
      </c>
      <c r="K17">
        <f t="shared" si="5"/>
        <v>-2.5279799999339048</v>
      </c>
      <c r="L17">
        <f t="shared" si="1"/>
        <v>2.5304210192075436</v>
      </c>
      <c r="N17" s="3">
        <f t="shared" si="6"/>
        <v>7.7784000001003051</v>
      </c>
      <c r="P17" s="3">
        <v>0.11111999991683774</v>
      </c>
    </row>
    <row r="18" spans="2:16" x14ac:dyDescent="0.2">
      <c r="B18">
        <v>80948</v>
      </c>
      <c r="C18">
        <v>91515</v>
      </c>
      <c r="D18">
        <v>57</v>
      </c>
      <c r="F18" s="1">
        <f t="shared" si="7"/>
        <v>12.809480000000001</v>
      </c>
      <c r="G18" s="1">
        <f t="shared" si="8"/>
        <v>100.91515</v>
      </c>
      <c r="H18" s="1">
        <f t="shared" si="2"/>
        <v>5.9999999955095973E-5</v>
      </c>
      <c r="I18" s="1">
        <f t="shared" si="3"/>
        <v>4.3499999975438186E-4</v>
      </c>
      <c r="J18" s="3">
        <f t="shared" si="4"/>
        <v>0.11111999991683774</v>
      </c>
      <c r="K18">
        <f t="shared" si="5"/>
        <v>0.80561999954511521</v>
      </c>
      <c r="L18">
        <f t="shared" si="1"/>
        <v>0.81324734124901354</v>
      </c>
      <c r="N18" s="3">
        <f t="shared" si="6"/>
        <v>7.7784000001003051</v>
      </c>
      <c r="P18" s="3">
        <v>0.11111999991683774</v>
      </c>
    </row>
    <row r="19" spans="2:16" x14ac:dyDescent="0.2">
      <c r="B19">
        <v>80948</v>
      </c>
      <c r="C19">
        <v>91514</v>
      </c>
      <c r="F19" s="1">
        <f t="shared" si="7"/>
        <v>12.809480000000001</v>
      </c>
      <c r="G19" s="1">
        <f t="shared" si="8"/>
        <v>100.91513999999999</v>
      </c>
      <c r="H19" s="1">
        <f t="shared" si="2"/>
        <v>5.9999999955095973E-5</v>
      </c>
      <c r="I19" s="1">
        <f t="shared" si="3"/>
        <v>-1.6500000043606633E-4</v>
      </c>
      <c r="J19" s="3">
        <f t="shared" si="4"/>
        <v>0.11111999991683774</v>
      </c>
      <c r="K19">
        <f t="shared" si="5"/>
        <v>-0.30558000080759484</v>
      </c>
      <c r="L19">
        <f t="shared" si="1"/>
        <v>0.32515656425034339</v>
      </c>
      <c r="N19" s="3">
        <f t="shared" si="6"/>
        <v>7.7784000001003051</v>
      </c>
      <c r="P19" s="3">
        <v>0.11111999991683774</v>
      </c>
    </row>
    <row r="20" spans="2:16" x14ac:dyDescent="0.2">
      <c r="B20">
        <v>80948</v>
      </c>
      <c r="C20">
        <v>91515</v>
      </c>
      <c r="F20" s="1">
        <f t="shared" si="7"/>
        <v>12.809480000000001</v>
      </c>
      <c r="G20" s="1">
        <f t="shared" si="8"/>
        <v>100.91515</v>
      </c>
      <c r="H20" s="1">
        <f t="shared" si="2"/>
        <v>5.9999999955095973E-5</v>
      </c>
      <c r="I20" s="1">
        <f t="shared" si="3"/>
        <v>4.3499999975438186E-4</v>
      </c>
      <c r="J20" s="3">
        <f t="shared" si="4"/>
        <v>0.11111999991683774</v>
      </c>
      <c r="K20">
        <f t="shared" si="5"/>
        <v>0.80561999954511521</v>
      </c>
      <c r="L20">
        <f t="shared" si="1"/>
        <v>0.81324734124901354</v>
      </c>
      <c r="N20" s="3">
        <f t="shared" si="6"/>
        <v>7.7784000001003051</v>
      </c>
      <c r="P20" s="3">
        <v>0.11111999991683774</v>
      </c>
    </row>
    <row r="21" spans="2:16" x14ac:dyDescent="0.2">
      <c r="B21">
        <f>B20</f>
        <v>80948</v>
      </c>
      <c r="C21">
        <v>91512</v>
      </c>
      <c r="F21" s="1">
        <f t="shared" si="7"/>
        <v>12.809480000000001</v>
      </c>
      <c r="G21" s="1">
        <f t="shared" si="8"/>
        <v>100.91512</v>
      </c>
      <c r="H21" s="1">
        <f t="shared" si="2"/>
        <v>5.9999999955095973E-5</v>
      </c>
      <c r="I21" s="1">
        <f t="shared" si="3"/>
        <v>-1.3649999999643114E-3</v>
      </c>
      <c r="J21" s="3">
        <f t="shared" si="4"/>
        <v>0.11111999991683774</v>
      </c>
      <c r="K21">
        <f t="shared" si="5"/>
        <v>-2.5279799999339048</v>
      </c>
      <c r="L21">
        <f t="shared" si="1"/>
        <v>2.5304210192075436</v>
      </c>
      <c r="N21" s="3">
        <f t="shared" si="6"/>
        <v>7.7784000001003051</v>
      </c>
      <c r="P21" s="3">
        <v>0.11111999991683774</v>
      </c>
    </row>
    <row r="22" spans="2:16" x14ac:dyDescent="0.2">
      <c r="B22">
        <v>80948</v>
      </c>
      <c r="C22">
        <v>91516</v>
      </c>
      <c r="F22" s="1">
        <f t="shared" si="7"/>
        <v>12.809480000000001</v>
      </c>
      <c r="G22" s="1">
        <f t="shared" si="8"/>
        <v>100.91516</v>
      </c>
      <c r="H22" s="1">
        <f t="shared" si="2"/>
        <v>5.9999999955095973E-5</v>
      </c>
      <c r="I22" s="1">
        <f t="shared" si="3"/>
        <v>1.0349999999448301E-3</v>
      </c>
      <c r="J22" s="3">
        <f t="shared" si="4"/>
        <v>0.11111999991683774</v>
      </c>
      <c r="K22">
        <f t="shared" si="5"/>
        <v>1.9168199998978253</v>
      </c>
      <c r="L22">
        <f t="shared" si="1"/>
        <v>2.2733818627987152</v>
      </c>
      <c r="N22" s="3">
        <f t="shared" si="6"/>
        <v>7.7784000001003051</v>
      </c>
      <c r="P22" s="3">
        <v>0.11111999991683774</v>
      </c>
    </row>
    <row r="23" spans="2:16" x14ac:dyDescent="0.2">
      <c r="B23">
        <v>80949</v>
      </c>
      <c r="C23">
        <v>91516</v>
      </c>
      <c r="F23" s="1">
        <f t="shared" si="7"/>
        <v>12.80949</v>
      </c>
      <c r="G23" s="1">
        <f t="shared" si="8"/>
        <v>100.91516</v>
      </c>
      <c r="H23" s="1">
        <f t="shared" si="2"/>
        <v>6.5999999993238134E-4</v>
      </c>
      <c r="I23" s="1">
        <f t="shared" si="3"/>
        <v>1.0349999999448301E-3</v>
      </c>
      <c r="J23" s="3">
        <f t="shared" si="4"/>
        <v>1.2223199998747702</v>
      </c>
      <c r="K23">
        <f t="shared" si="5"/>
        <v>1.9168199998978253</v>
      </c>
      <c r="L23">
        <f t="shared" si="1"/>
        <v>1.9200381679513083</v>
      </c>
      <c r="N23" s="3">
        <f t="shared" si="6"/>
        <v>8.8896000000582376</v>
      </c>
      <c r="P23" s="3">
        <v>0.11111999991683774</v>
      </c>
    </row>
    <row r="24" spans="2:16" x14ac:dyDescent="0.2">
      <c r="B24">
        <v>80948</v>
      </c>
      <c r="C24">
        <v>91516</v>
      </c>
      <c r="F24" s="1">
        <f t="shared" si="7"/>
        <v>12.809480000000001</v>
      </c>
      <c r="G24" s="1">
        <f t="shared" si="8"/>
        <v>100.91516</v>
      </c>
      <c r="H24" s="1">
        <f t="shared" si="2"/>
        <v>5.9999999955095973E-5</v>
      </c>
      <c r="I24" s="1">
        <f t="shared" si="3"/>
        <v>1.0349999999448301E-3</v>
      </c>
      <c r="J24" s="3">
        <f t="shared" si="4"/>
        <v>0.11111999991683774</v>
      </c>
      <c r="K24">
        <f t="shared" si="5"/>
        <v>1.9168199998978253</v>
      </c>
      <c r="L24">
        <f t="shared" si="1"/>
        <v>2.16202657682215</v>
      </c>
      <c r="N24" s="3">
        <f t="shared" si="6"/>
        <v>7.7784000001003051</v>
      </c>
      <c r="P24" s="3">
        <v>0.11111999991683774</v>
      </c>
    </row>
    <row r="25" spans="2:16" x14ac:dyDescent="0.2">
      <c r="B25">
        <v>80947</v>
      </c>
      <c r="C25">
        <v>91517</v>
      </c>
      <c r="F25" s="1">
        <f t="shared" si="7"/>
        <v>12.809469999999999</v>
      </c>
      <c r="G25" s="1">
        <f t="shared" si="8"/>
        <v>100.91517</v>
      </c>
      <c r="H25" s="1">
        <f t="shared" si="2"/>
        <v>-5.4000000012877081E-4</v>
      </c>
      <c r="I25" s="1">
        <f t="shared" si="3"/>
        <v>1.6350000001352782E-3</v>
      </c>
      <c r="J25" s="3">
        <f t="shared" si="4"/>
        <v>-1.0000800002384835</v>
      </c>
      <c r="K25">
        <f t="shared" si="5"/>
        <v>3.0280200002505353</v>
      </c>
      <c r="L25">
        <f t="shared" si="1"/>
        <v>3.1888971649763587</v>
      </c>
      <c r="N25" s="3">
        <f t="shared" si="6"/>
        <v>6.6671999999449838</v>
      </c>
      <c r="P25" s="3">
        <v>0.11111999991683774</v>
      </c>
    </row>
    <row r="26" spans="2:16" x14ac:dyDescent="0.2">
      <c r="B26">
        <v>80947</v>
      </c>
      <c r="C26">
        <v>91514</v>
      </c>
      <c r="F26" s="1">
        <f t="shared" si="7"/>
        <v>12.809469999999999</v>
      </c>
      <c r="G26" s="1">
        <f t="shared" si="8"/>
        <v>100.91513999999999</v>
      </c>
      <c r="H26" s="1">
        <f t="shared" si="2"/>
        <v>-5.4000000012877081E-4</v>
      </c>
      <c r="I26" s="1">
        <f t="shared" si="3"/>
        <v>-1.6500000043606633E-4</v>
      </c>
      <c r="J26" s="3">
        <f t="shared" si="4"/>
        <v>-1.0000800002384835</v>
      </c>
      <c r="K26">
        <f t="shared" si="5"/>
        <v>-0.30558000080759484</v>
      </c>
      <c r="L26">
        <f t="shared" si="1"/>
        <v>2.1332797228968703</v>
      </c>
      <c r="N26" s="3">
        <f t="shared" si="6"/>
        <v>6.6671999999449838</v>
      </c>
      <c r="P26" s="3">
        <v>0.11111999991683774</v>
      </c>
    </row>
    <row r="27" spans="2:16" x14ac:dyDescent="0.2">
      <c r="B27">
        <v>80946</v>
      </c>
      <c r="C27">
        <v>91515</v>
      </c>
      <c r="F27" s="1">
        <f t="shared" si="7"/>
        <v>12.80946</v>
      </c>
      <c r="G27" s="1">
        <f t="shared" si="8"/>
        <v>100.91515</v>
      </c>
      <c r="H27" s="1">
        <f t="shared" si="2"/>
        <v>-1.1400000001060562E-3</v>
      </c>
      <c r="I27" s="1">
        <f t="shared" si="3"/>
        <v>4.3499999975438186E-4</v>
      </c>
      <c r="J27" s="3">
        <f t="shared" si="4"/>
        <v>-2.111280000196416</v>
      </c>
      <c r="K27">
        <f t="shared" si="5"/>
        <v>0.80561999954511521</v>
      </c>
      <c r="L27">
        <f t="shared" si="1"/>
        <v>3.3216563541495141</v>
      </c>
      <c r="N27" s="3">
        <f t="shared" si="6"/>
        <v>5.5559999999870513</v>
      </c>
      <c r="P27" s="3">
        <v>0.11111999991683774</v>
      </c>
    </row>
    <row r="28" spans="2:16" x14ac:dyDescent="0.2">
      <c r="B28">
        <v>80945</v>
      </c>
      <c r="C28">
        <v>91515</v>
      </c>
      <c r="F28" s="1">
        <f t="shared" si="7"/>
        <v>12.80945</v>
      </c>
      <c r="G28" s="1">
        <f t="shared" si="8"/>
        <v>100.91515</v>
      </c>
      <c r="H28" s="1">
        <f t="shared" si="2"/>
        <v>-1.7400000000833415E-3</v>
      </c>
      <c r="I28" s="1">
        <f t="shared" si="3"/>
        <v>4.3499999975438186E-4</v>
      </c>
      <c r="J28" s="3">
        <f t="shared" si="4"/>
        <v>-3.2224800001543485</v>
      </c>
      <c r="K28">
        <f t="shared" si="5"/>
        <v>0.80561999954511521</v>
      </c>
      <c r="L28">
        <f t="shared" si="1"/>
        <v>2.2597625589642045</v>
      </c>
      <c r="N28" s="3">
        <f t="shared" si="6"/>
        <v>4.4448000000291188</v>
      </c>
      <c r="P28" s="3">
        <v>0.11111999991683774</v>
      </c>
    </row>
    <row r="29" spans="2:16" x14ac:dyDescent="0.2">
      <c r="B29">
        <v>80946</v>
      </c>
      <c r="C29">
        <v>91512</v>
      </c>
      <c r="F29" s="1">
        <f t="shared" si="7"/>
        <v>12.80946</v>
      </c>
      <c r="G29" s="1">
        <f t="shared" si="8"/>
        <v>100.91512</v>
      </c>
      <c r="H29" s="1">
        <f t="shared" si="2"/>
        <v>-1.1400000001060562E-3</v>
      </c>
      <c r="I29" s="1">
        <f t="shared" si="3"/>
        <v>-1.3649999999643114E-3</v>
      </c>
      <c r="J29" s="3">
        <f t="shared" si="4"/>
        <v>-2.111280000196416</v>
      </c>
      <c r="K29">
        <f t="shared" si="5"/>
        <v>-2.5279799999339048</v>
      </c>
      <c r="L29">
        <f t="shared" si="1"/>
        <v>7.0265829426132207</v>
      </c>
      <c r="N29" s="3">
        <f t="shared" si="6"/>
        <v>5.5559999999870513</v>
      </c>
      <c r="P29" s="3">
        <v>1.2223199998747702</v>
      </c>
    </row>
    <row r="30" spans="2:16" x14ac:dyDescent="0.2">
      <c r="B30">
        <v>80942</v>
      </c>
      <c r="C30">
        <v>91505</v>
      </c>
      <c r="F30" s="1">
        <f t="shared" si="7"/>
        <v>12.809419999999999</v>
      </c>
      <c r="G30" s="1">
        <f t="shared" si="8"/>
        <v>100.91504999999999</v>
      </c>
      <c r="H30" s="1">
        <f t="shared" si="2"/>
        <v>-3.5400000001217791E-3</v>
      </c>
      <c r="I30" s="1">
        <f t="shared" si="3"/>
        <v>-5.5650000004447975E-3</v>
      </c>
      <c r="J30" s="3">
        <f t="shared" si="4"/>
        <v>-6.5560800002255348</v>
      </c>
      <c r="K30">
        <f t="shared" si="5"/>
        <v>-10.306380000823765</v>
      </c>
      <c r="L30">
        <f t="shared" si="1"/>
        <v>12.845569326526304</v>
      </c>
      <c r="N30" s="3">
        <f t="shared" si="6"/>
        <v>1.1111999999579325</v>
      </c>
      <c r="P30" s="3">
        <v>1.2223199998747702</v>
      </c>
    </row>
    <row r="31" spans="2:16" x14ac:dyDescent="0.2">
      <c r="B31">
        <v>80941</v>
      </c>
      <c r="C31">
        <v>91505</v>
      </c>
      <c r="F31" s="1">
        <f t="shared" si="7"/>
        <v>12.80941</v>
      </c>
      <c r="G31" s="1">
        <f t="shared" si="8"/>
        <v>100.91504999999999</v>
      </c>
      <c r="H31" s="1">
        <f t="shared" si="2"/>
        <v>-4.1400000000990644E-3</v>
      </c>
      <c r="I31" s="1">
        <f t="shared" si="3"/>
        <v>-5.5650000004447975E-3</v>
      </c>
      <c r="J31" s="3">
        <f t="shared" si="4"/>
        <v>-7.6672800001834673</v>
      </c>
      <c r="K31">
        <f t="shared" si="5"/>
        <v>-10.306380000823765</v>
      </c>
      <c r="L31">
        <f t="shared" si="1"/>
        <v>10.798418683898808</v>
      </c>
      <c r="N31" s="3">
        <f t="shared" si="6"/>
        <v>0</v>
      </c>
      <c r="P31" s="3">
        <v>1.2223199998747702</v>
      </c>
    </row>
    <row r="32" spans="2:16" x14ac:dyDescent="0.2">
      <c r="B32">
        <v>80945</v>
      </c>
      <c r="C32">
        <v>91506</v>
      </c>
      <c r="F32" s="1">
        <f t="shared" si="7"/>
        <v>12.80945</v>
      </c>
      <c r="G32" s="1">
        <f t="shared" si="8"/>
        <v>100.91506</v>
      </c>
      <c r="H32" s="1">
        <f t="shared" si="2"/>
        <v>-1.7400000000833415E-3</v>
      </c>
      <c r="I32" s="1">
        <f t="shared" si="3"/>
        <v>-4.9650000002543493E-3</v>
      </c>
      <c r="J32" s="3">
        <f t="shared" si="4"/>
        <v>-3.2224800001543485</v>
      </c>
      <c r="K32">
        <f t="shared" si="5"/>
        <v>-9.1951800004710549</v>
      </c>
      <c r="L32">
        <f t="shared" si="1"/>
        <v>9.2494051294091282</v>
      </c>
      <c r="N32" s="3">
        <f t="shared" si="6"/>
        <v>4.4448000000291188</v>
      </c>
      <c r="P32" s="3">
        <v>1.2223199998747702</v>
      </c>
    </row>
    <row r="33" spans="2:16" x14ac:dyDescent="0.2">
      <c r="B33">
        <v>80947</v>
      </c>
      <c r="C33">
        <v>91512</v>
      </c>
      <c r="F33" s="1">
        <f t="shared" si="7"/>
        <v>12.809469999999999</v>
      </c>
      <c r="G33" s="1">
        <f t="shared" si="8"/>
        <v>100.91512</v>
      </c>
      <c r="H33" s="1">
        <f t="shared" si="2"/>
        <v>-5.4000000012877081E-4</v>
      </c>
      <c r="I33" s="1">
        <f t="shared" si="3"/>
        <v>-1.3649999999643114E-3</v>
      </c>
      <c r="J33" s="3">
        <f t="shared" si="4"/>
        <v>-1.0000800002384835</v>
      </c>
      <c r="K33">
        <f t="shared" si="5"/>
        <v>-2.5279799999339048</v>
      </c>
      <c r="L33">
        <f t="shared" si="1"/>
        <v>4.0957368362067159</v>
      </c>
      <c r="N33" s="3">
        <f t="shared" si="6"/>
        <v>6.6671999999449838</v>
      </c>
      <c r="P33" s="3">
        <v>1.2223199998747702</v>
      </c>
    </row>
    <row r="34" spans="2:16" x14ac:dyDescent="0.2">
      <c r="B34">
        <v>80945</v>
      </c>
      <c r="C34">
        <v>91509</v>
      </c>
      <c r="F34" s="1">
        <f t="shared" si="7"/>
        <v>12.80945</v>
      </c>
      <c r="G34" s="1">
        <f t="shared" si="8"/>
        <v>100.91509000000001</v>
      </c>
      <c r="H34" s="1">
        <f t="shared" si="2"/>
        <v>-1.7400000000833415E-3</v>
      </c>
      <c r="I34" s="1">
        <f t="shared" si="3"/>
        <v>-3.1649999996830047E-3</v>
      </c>
      <c r="J34" s="3">
        <f t="shared" si="4"/>
        <v>-3.2224800001543485</v>
      </c>
      <c r="K34">
        <f t="shared" si="5"/>
        <v>-5.8615799994129247</v>
      </c>
      <c r="L34">
        <f t="shared" si="1"/>
        <v>7.2896435051990576</v>
      </c>
      <c r="N34" s="3">
        <f t="shared" si="6"/>
        <v>4.4448000000291188</v>
      </c>
      <c r="P34" s="3">
        <v>2.3335199998327028</v>
      </c>
    </row>
    <row r="35" spans="2:16" x14ac:dyDescent="0.2">
      <c r="B35">
        <v>80944</v>
      </c>
      <c r="C35">
        <v>91509</v>
      </c>
      <c r="F35" s="1">
        <f t="shared" si="7"/>
        <v>12.80944</v>
      </c>
      <c r="G35" s="1">
        <f t="shared" si="8"/>
        <v>100.91509000000001</v>
      </c>
      <c r="H35" s="1">
        <f t="shared" si="2"/>
        <v>-2.3400000000606269E-3</v>
      </c>
      <c r="I35" s="1">
        <f t="shared" si="3"/>
        <v>-3.1649999996830047E-3</v>
      </c>
      <c r="J35" s="3">
        <f t="shared" si="4"/>
        <v>-4.333680000112281</v>
      </c>
      <c r="K35">
        <f t="shared" si="5"/>
        <v>-5.8615799994129247</v>
      </c>
      <c r="L35">
        <f t="shared" si="1"/>
        <v>6.3089964082361654</v>
      </c>
      <c r="N35" s="3">
        <f t="shared" si="6"/>
        <v>3.3336000000711863</v>
      </c>
      <c r="P35" s="3">
        <v>2.3335199998327028</v>
      </c>
    </row>
    <row r="36" spans="2:16" x14ac:dyDescent="0.2">
      <c r="B36">
        <v>80950</v>
      </c>
      <c r="C36">
        <v>91521</v>
      </c>
      <c r="F36" s="1">
        <f t="shared" si="7"/>
        <v>12.8095</v>
      </c>
      <c r="G36" s="1">
        <f t="shared" si="8"/>
        <v>100.91521</v>
      </c>
      <c r="H36" s="1">
        <f t="shared" si="2"/>
        <v>1.2599999999096667E-3</v>
      </c>
      <c r="I36" s="1">
        <f t="shared" si="3"/>
        <v>4.0350000000444197E-3</v>
      </c>
      <c r="J36" s="3">
        <f t="shared" si="4"/>
        <v>2.3335199998327028</v>
      </c>
      <c r="K36">
        <f t="shared" si="5"/>
        <v>7.4728200000822653</v>
      </c>
      <c r="L36">
        <f t="shared" si="1"/>
        <v>7.8286879068748636</v>
      </c>
      <c r="N36" s="3">
        <f t="shared" si="6"/>
        <v>10.00080000001617</v>
      </c>
      <c r="P36" s="3">
        <v>2.3335199998327028</v>
      </c>
    </row>
    <row r="37" spans="2:16" x14ac:dyDescent="0.2">
      <c r="B37">
        <v>80950</v>
      </c>
      <c r="C37">
        <v>91510</v>
      </c>
      <c r="F37" s="1">
        <f t="shared" si="7"/>
        <v>12.8095</v>
      </c>
      <c r="G37" s="1">
        <f t="shared" si="8"/>
        <v>100.9151</v>
      </c>
      <c r="H37" s="1">
        <f t="shared" si="2"/>
        <v>1.2599999999096667E-3</v>
      </c>
      <c r="I37" s="1">
        <f t="shared" si="3"/>
        <v>-2.5650000003452078E-3</v>
      </c>
      <c r="J37" s="3">
        <f t="shared" si="4"/>
        <v>2.3335199998327028</v>
      </c>
      <c r="K37">
        <f t="shared" si="5"/>
        <v>-4.7503800006393249</v>
      </c>
      <c r="L37">
        <f t="shared" si="1"/>
        <v>4.7516794720241382</v>
      </c>
      <c r="N37" s="3">
        <f t="shared" si="6"/>
        <v>10.00080000001617</v>
      </c>
      <c r="P37" s="3">
        <v>2.3335199998327028</v>
      </c>
    </row>
    <row r="38" spans="2:16" x14ac:dyDescent="0.2">
      <c r="B38">
        <v>80948</v>
      </c>
      <c r="C38">
        <v>91515</v>
      </c>
      <c r="F38" s="1">
        <f t="shared" si="7"/>
        <v>12.809480000000001</v>
      </c>
      <c r="G38" s="1">
        <f t="shared" si="8"/>
        <v>100.91515</v>
      </c>
      <c r="H38" s="1">
        <f t="shared" si="2"/>
        <v>5.9999999955095973E-5</v>
      </c>
      <c r="I38" s="1">
        <f t="shared" si="3"/>
        <v>4.3499999975438186E-4</v>
      </c>
      <c r="J38" s="3">
        <f t="shared" si="4"/>
        <v>0.11111999991683774</v>
      </c>
      <c r="K38">
        <f t="shared" si="5"/>
        <v>0.80561999954511521</v>
      </c>
      <c r="L38">
        <f t="shared" si="1"/>
        <v>1.463929563114609</v>
      </c>
      <c r="N38" s="3">
        <f t="shared" si="6"/>
        <v>7.7784000001003051</v>
      </c>
      <c r="P38" s="3">
        <v>2.3335199998327028</v>
      </c>
    </row>
    <row r="39" spans="2:16" x14ac:dyDescent="0.2">
      <c r="B39">
        <v>80949</v>
      </c>
      <c r="C39">
        <v>91515</v>
      </c>
      <c r="F39" s="1">
        <f t="shared" si="7"/>
        <v>12.80949</v>
      </c>
      <c r="G39" s="1">
        <f t="shared" si="8"/>
        <v>100.91515</v>
      </c>
      <c r="H39" s="1">
        <f t="shared" si="2"/>
        <v>6.5999999993238134E-4</v>
      </c>
      <c r="I39" s="1">
        <f t="shared" si="3"/>
        <v>4.3499999975438186E-4</v>
      </c>
      <c r="J39" s="3">
        <f t="shared" si="4"/>
        <v>1.2223199998747702</v>
      </c>
      <c r="K39">
        <f t="shared" si="5"/>
        <v>0.80561999954511521</v>
      </c>
      <c r="L39">
        <f t="shared" si="1"/>
        <v>1.463929563114609</v>
      </c>
      <c r="N39" s="3">
        <f t="shared" si="6"/>
        <v>8.8896000000582376</v>
      </c>
      <c r="P39" s="3">
        <v>2.3335199998327028</v>
      </c>
    </row>
    <row r="40" spans="2:16" x14ac:dyDescent="0.2">
      <c r="B40">
        <v>80949</v>
      </c>
      <c r="C40">
        <v>91516</v>
      </c>
      <c r="F40" s="1">
        <f t="shared" si="7"/>
        <v>12.80949</v>
      </c>
      <c r="G40" s="1">
        <f t="shared" si="8"/>
        <v>100.91516</v>
      </c>
      <c r="H40" s="1">
        <f t="shared" si="2"/>
        <v>6.5999999993238134E-4</v>
      </c>
      <c r="I40" s="1">
        <f t="shared" si="3"/>
        <v>1.0349999999448301E-3</v>
      </c>
      <c r="J40" s="3">
        <f t="shared" si="4"/>
        <v>1.2223199998747702</v>
      </c>
      <c r="K40">
        <f t="shared" si="5"/>
        <v>1.9168199998978253</v>
      </c>
      <c r="L40">
        <f t="shared" si="1"/>
        <v>1.9200381679513083</v>
      </c>
      <c r="N40" s="3">
        <f t="shared" si="6"/>
        <v>8.8896000000582376</v>
      </c>
      <c r="P40" s="3">
        <v>3.4447199997906353</v>
      </c>
    </row>
    <row r="41" spans="2:16" x14ac:dyDescent="0.2">
      <c r="B41">
        <v>80948</v>
      </c>
      <c r="C41">
        <v>91515</v>
      </c>
      <c r="F41" s="1">
        <f t="shared" si="7"/>
        <v>12.809480000000001</v>
      </c>
      <c r="G41" s="1">
        <f t="shared" si="8"/>
        <v>100.91515</v>
      </c>
      <c r="H41" s="1">
        <f t="shared" si="2"/>
        <v>5.9999999955095973E-5</v>
      </c>
      <c r="I41" s="1">
        <f t="shared" si="3"/>
        <v>4.3499999975438186E-4</v>
      </c>
      <c r="J41" s="3">
        <f t="shared" si="4"/>
        <v>0.11111999991683774</v>
      </c>
      <c r="K41">
        <f t="shared" si="5"/>
        <v>0.80561999954511521</v>
      </c>
      <c r="L41">
        <f t="shared" si="1"/>
        <v>2.4686715401782977</v>
      </c>
      <c r="N41" s="3">
        <f t="shared" si="6"/>
        <v>7.7784000001003051</v>
      </c>
      <c r="P41" s="3">
        <v>3.4447199997906353</v>
      </c>
    </row>
    <row r="42" spans="2:16" x14ac:dyDescent="0.2">
      <c r="B42">
        <v>80950</v>
      </c>
      <c r="C42">
        <v>91520</v>
      </c>
      <c r="F42" s="1">
        <f t="shared" si="7"/>
        <v>12.8095</v>
      </c>
      <c r="G42" s="1">
        <f t="shared" si="8"/>
        <v>100.9152</v>
      </c>
      <c r="H42" s="1">
        <f t="shared" si="2"/>
        <v>1.2599999999096667E-3</v>
      </c>
      <c r="I42" s="1">
        <f t="shared" si="3"/>
        <v>3.4349999998539715E-3</v>
      </c>
      <c r="J42" s="3">
        <f t="shared" si="4"/>
        <v>2.3335199998327028</v>
      </c>
      <c r="K42">
        <f t="shared" si="5"/>
        <v>6.3616199997295553</v>
      </c>
      <c r="L42">
        <f t="shared" si="1"/>
        <v>6.7760995130368542</v>
      </c>
      <c r="N42" s="3">
        <f t="shared" si="6"/>
        <v>10.00080000001617</v>
      </c>
      <c r="P42" s="3">
        <v>4.5559199997485678</v>
      </c>
    </row>
    <row r="43" spans="2:16" x14ac:dyDescent="0.2">
      <c r="B43">
        <v>80950</v>
      </c>
      <c r="C43">
        <v>91518</v>
      </c>
      <c r="F43" s="1">
        <f t="shared" si="7"/>
        <v>12.8095</v>
      </c>
      <c r="G43" s="1">
        <f t="shared" si="8"/>
        <v>100.91518000000001</v>
      </c>
      <c r="H43" s="1">
        <f t="shared" si="2"/>
        <v>1.2599999999096667E-3</v>
      </c>
      <c r="I43" s="1">
        <f t="shared" si="3"/>
        <v>2.2350000003257264E-3</v>
      </c>
      <c r="J43" s="3">
        <f t="shared" si="4"/>
        <v>2.3335199998327028</v>
      </c>
      <c r="K43">
        <f t="shared" si="5"/>
        <v>4.1392200006032454</v>
      </c>
      <c r="L43">
        <f t="shared" si="1"/>
        <v>4.1392200006032454</v>
      </c>
      <c r="N43" s="3">
        <f t="shared" si="6"/>
        <v>10.00080000001617</v>
      </c>
      <c r="P43" s="3">
        <v>5.667119999903889</v>
      </c>
    </row>
    <row r="45" spans="2:16" x14ac:dyDescent="0.2">
      <c r="E45">
        <f>COUNT(F4:F43)</f>
        <v>40</v>
      </c>
    </row>
    <row r="46" spans="2:16" x14ac:dyDescent="0.2">
      <c r="E46" t="s">
        <v>4</v>
      </c>
      <c r="F46" s="1">
        <f t="shared" ref="F46:N46" si="9">AVERAGE(F4:F43)</f>
        <v>12.809479000000001</v>
      </c>
      <c r="G46" s="1">
        <f t="shared" si="9"/>
        <v>100.91514275</v>
      </c>
      <c r="H46" s="1">
        <f t="shared" si="9"/>
        <v>-7.9936057773011271E-14</v>
      </c>
      <c r="I46" s="1">
        <f t="shared" si="9"/>
        <v>-6.3948846218409017E-14</v>
      </c>
      <c r="J46" s="1">
        <f t="shared" si="9"/>
        <v>-1.4804157899561687E-10</v>
      </c>
      <c r="K46" s="3">
        <f t="shared" si="9"/>
        <v>-1.184332631964935E-10</v>
      </c>
      <c r="L46" s="3">
        <f t="shared" si="9"/>
        <v>4.0462670406987415</v>
      </c>
      <c r="M46" s="3"/>
      <c r="N46" s="3">
        <f t="shared" si="9"/>
        <v>7.6672800000354258</v>
      </c>
      <c r="O46" s="3"/>
    </row>
    <row r="47" spans="2:16" x14ac:dyDescent="0.2">
      <c r="E47" t="s">
        <v>3</v>
      </c>
      <c r="F47" s="1">
        <f t="shared" ref="F47:N47" si="10">_xlfn.STDEV.P(F4:F43)</f>
        <v>2.4062418831091758E-5</v>
      </c>
      <c r="G47" s="1">
        <f t="shared" si="10"/>
        <v>3.8012333525349775E-5</v>
      </c>
      <c r="H47" s="1">
        <f t="shared" si="10"/>
        <v>1.443745129865505E-3</v>
      </c>
      <c r="I47" s="1">
        <f t="shared" si="10"/>
        <v>2.2807400115209863E-3</v>
      </c>
      <c r="J47" s="1">
        <f t="shared" si="10"/>
        <v>2.673815980510915</v>
      </c>
      <c r="K47" s="3">
        <f t="shared" si="10"/>
        <v>4.2239305013368655</v>
      </c>
      <c r="L47" s="3">
        <f t="shared" si="10"/>
        <v>2.7956569148916928</v>
      </c>
      <c r="M47" s="3"/>
      <c r="N47" s="3">
        <f t="shared" si="10"/>
        <v>2.6738159805109154</v>
      </c>
      <c r="O47" s="3"/>
    </row>
    <row r="48" spans="2:16" ht="15.75" thickBot="1" x14ac:dyDescent="0.25">
      <c r="E48" t="s">
        <v>0</v>
      </c>
      <c r="F48" s="1">
        <f t="shared" ref="F48:O48" si="11">MAX(F4:F43)</f>
        <v>12.809530000000001</v>
      </c>
      <c r="G48" s="1">
        <f t="shared" si="11"/>
        <v>100.91521</v>
      </c>
      <c r="H48" s="1">
        <f t="shared" si="11"/>
        <v>3.0599999999481042E-3</v>
      </c>
      <c r="I48" s="1">
        <f t="shared" si="11"/>
        <v>4.0350000000444197E-3</v>
      </c>
      <c r="J48" s="1">
        <f t="shared" si="11"/>
        <v>5.667119999903889</v>
      </c>
      <c r="K48" s="3">
        <f t="shared" si="11"/>
        <v>7.4728200000822653</v>
      </c>
      <c r="L48" s="3">
        <f t="shared" si="11"/>
        <v>12.845569326526304</v>
      </c>
      <c r="M48" s="3">
        <f t="shared" si="11"/>
        <v>0</v>
      </c>
      <c r="N48" s="3">
        <f t="shared" si="11"/>
        <v>13.334400000087356</v>
      </c>
      <c r="O48" s="3">
        <f t="shared" si="11"/>
        <v>0</v>
      </c>
    </row>
    <row r="49" spans="1:15" x14ac:dyDescent="0.2">
      <c r="E49" t="s">
        <v>1</v>
      </c>
      <c r="F49" s="1">
        <f t="shared" ref="F49:M49" si="12">MIN(F4:F43)</f>
        <v>12.80941</v>
      </c>
      <c r="G49" s="1">
        <f t="shared" si="12"/>
        <v>100.91504999999999</v>
      </c>
      <c r="H49" s="1">
        <f t="shared" si="12"/>
        <v>-4.1400000000990644E-3</v>
      </c>
      <c r="I49" s="1">
        <f t="shared" si="12"/>
        <v>-5.5650000004447975E-3</v>
      </c>
      <c r="J49" s="1">
        <f t="shared" si="12"/>
        <v>-7.6672800001834673</v>
      </c>
      <c r="K49" s="3">
        <f t="shared" si="12"/>
        <v>-10.306380000823765</v>
      </c>
      <c r="L49" s="3">
        <f t="shared" si="12"/>
        <v>0.32515656425034339</v>
      </c>
      <c r="M49" s="3">
        <f t="shared" si="12"/>
        <v>0</v>
      </c>
      <c r="N49" s="7"/>
      <c r="O49" s="7"/>
    </row>
    <row r="50" spans="1:15" x14ac:dyDescent="0.2">
      <c r="E50" t="s">
        <v>2</v>
      </c>
      <c r="F50" s="1">
        <f t="shared" ref="F50:M50" si="13">F48-F49</f>
        <v>1.2000000000078614E-4</v>
      </c>
      <c r="G50" s="1">
        <f t="shared" si="13"/>
        <v>1.6000000000815362E-4</v>
      </c>
      <c r="H50" s="1">
        <f t="shared" si="13"/>
        <v>7.2000000000471687E-3</v>
      </c>
      <c r="I50" s="1">
        <f t="shared" si="13"/>
        <v>9.6000000004892172E-3</v>
      </c>
      <c r="J50" s="1">
        <f t="shared" si="13"/>
        <v>13.334400000087356</v>
      </c>
      <c r="K50" s="3">
        <f t="shared" si="13"/>
        <v>17.77920000090603</v>
      </c>
      <c r="L50" s="3">
        <f t="shared" si="13"/>
        <v>12.52041276227596</v>
      </c>
      <c r="M50" s="3">
        <f t="shared" si="13"/>
        <v>0</v>
      </c>
      <c r="N50" s="4"/>
      <c r="O50" s="5"/>
    </row>
    <row r="51" spans="1:15" x14ac:dyDescent="0.2">
      <c r="N51" s="4"/>
      <c r="O51" s="5"/>
    </row>
    <row r="52" spans="1:15" x14ac:dyDescent="0.2">
      <c r="E52" t="s">
        <v>5</v>
      </c>
      <c r="F52" s="1">
        <f>F47*60</f>
        <v>1.4437451298655055E-3</v>
      </c>
      <c r="N52" s="4"/>
      <c r="O52" s="5"/>
    </row>
    <row r="53" spans="1:15" x14ac:dyDescent="0.2">
      <c r="E53" t="s">
        <v>6</v>
      </c>
      <c r="F53" s="1">
        <f>F50*60</f>
        <v>7.2000000000471687E-3</v>
      </c>
      <c r="N53" s="4"/>
      <c r="O53" s="5"/>
    </row>
    <row r="54" spans="1:15" ht="15.75" thickBot="1" x14ac:dyDescent="0.25">
      <c r="N54" s="4"/>
      <c r="O54" s="5"/>
    </row>
    <row r="55" spans="1:15" x14ac:dyDescent="0.2">
      <c r="F55" s="1" t="s">
        <v>15</v>
      </c>
      <c r="H55" t="s">
        <v>14</v>
      </c>
      <c r="J55" t="s">
        <v>13</v>
      </c>
      <c r="N55" s="7" t="s">
        <v>10</v>
      </c>
      <c r="O55" s="7" t="s">
        <v>12</v>
      </c>
    </row>
    <row r="56" spans="1:15" x14ac:dyDescent="0.2">
      <c r="L56" t="s">
        <v>24</v>
      </c>
      <c r="M56">
        <v>2</v>
      </c>
      <c r="N56" s="4">
        <v>-8</v>
      </c>
      <c r="O56" s="5">
        <v>0</v>
      </c>
    </row>
    <row r="57" spans="1:15" x14ac:dyDescent="0.2">
      <c r="N57" s="4">
        <f>N56+M$56</f>
        <v>-6</v>
      </c>
      <c r="O57" s="5">
        <v>1</v>
      </c>
    </row>
    <row r="58" spans="1:15" ht="15.75" thickBot="1" x14ac:dyDescent="0.25">
      <c r="N58" s="4">
        <f t="shared" ref="N58:N72" si="14">N57+M$56</f>
        <v>-4</v>
      </c>
      <c r="O58" s="5">
        <v>0</v>
      </c>
    </row>
    <row r="59" spans="1:15" x14ac:dyDescent="0.2">
      <c r="A59" s="7" t="s">
        <v>10</v>
      </c>
      <c r="B59" s="7" t="s">
        <v>12</v>
      </c>
      <c r="N59" s="4">
        <f t="shared" si="14"/>
        <v>-2</v>
      </c>
      <c r="O59" s="5">
        <v>1</v>
      </c>
    </row>
    <row r="60" spans="1:15" x14ac:dyDescent="0.2">
      <c r="A60" s="4">
        <v>-8</v>
      </c>
      <c r="B60" s="5">
        <v>3</v>
      </c>
      <c r="N60" s="4">
        <f t="shared" si="14"/>
        <v>0</v>
      </c>
      <c r="O60" s="5">
        <v>0</v>
      </c>
    </row>
    <row r="61" spans="1:15" x14ac:dyDescent="0.2">
      <c r="A61" s="4">
        <v>-6</v>
      </c>
      <c r="B61" s="5">
        <v>0</v>
      </c>
      <c r="N61" s="4">
        <f t="shared" si="14"/>
        <v>2</v>
      </c>
      <c r="O61" s="5">
        <v>1</v>
      </c>
    </row>
    <row r="62" spans="1:15" x14ac:dyDescent="0.2">
      <c r="A62" s="4">
        <v>-4</v>
      </c>
      <c r="B62" s="5">
        <v>3</v>
      </c>
      <c r="N62" s="4">
        <f t="shared" si="14"/>
        <v>4</v>
      </c>
      <c r="O62" s="5">
        <v>3</v>
      </c>
    </row>
    <row r="63" spans="1:15" x14ac:dyDescent="0.2">
      <c r="A63" s="4">
        <v>-2</v>
      </c>
      <c r="B63" s="5">
        <v>6</v>
      </c>
      <c r="N63" s="4">
        <f t="shared" si="14"/>
        <v>6</v>
      </c>
      <c r="O63" s="5">
        <v>3</v>
      </c>
    </row>
    <row r="64" spans="1:15" x14ac:dyDescent="0.2">
      <c r="A64" s="4">
        <v>0</v>
      </c>
      <c r="B64" s="5">
        <v>5</v>
      </c>
      <c r="N64" s="4">
        <f t="shared" si="14"/>
        <v>8</v>
      </c>
      <c r="O64" s="5">
        <v>4</v>
      </c>
    </row>
    <row r="65" spans="1:15" x14ac:dyDescent="0.2">
      <c r="A65" s="4">
        <v>2</v>
      </c>
      <c r="B65" s="5">
        <v>12</v>
      </c>
      <c r="N65" s="4">
        <f t="shared" si="14"/>
        <v>10</v>
      </c>
      <c r="O65" s="5">
        <v>12</v>
      </c>
    </row>
    <row r="66" spans="1:15" x14ac:dyDescent="0.2">
      <c r="A66" s="4">
        <v>4</v>
      </c>
      <c r="B66" s="5">
        <v>3</v>
      </c>
      <c r="N66" s="4">
        <f t="shared" si="14"/>
        <v>12</v>
      </c>
      <c r="O66" s="5">
        <v>5</v>
      </c>
    </row>
    <row r="67" spans="1:15" x14ac:dyDescent="0.2">
      <c r="A67" s="4">
        <v>6</v>
      </c>
      <c r="B67" s="5">
        <v>6</v>
      </c>
      <c r="N67" s="4">
        <f t="shared" si="14"/>
        <v>14</v>
      </c>
      <c r="O67" s="5">
        <v>0</v>
      </c>
    </row>
    <row r="68" spans="1:15" x14ac:dyDescent="0.2">
      <c r="A68" s="4">
        <v>8</v>
      </c>
      <c r="B68" s="5">
        <v>2</v>
      </c>
      <c r="N68" s="4">
        <f t="shared" si="14"/>
        <v>16</v>
      </c>
      <c r="O68" s="5">
        <v>6</v>
      </c>
    </row>
    <row r="69" spans="1:15" ht="15.75" thickBot="1" x14ac:dyDescent="0.25">
      <c r="A69" s="4">
        <v>10</v>
      </c>
      <c r="B69" s="5">
        <v>0</v>
      </c>
      <c r="N69" s="4">
        <f t="shared" si="14"/>
        <v>18</v>
      </c>
      <c r="O69" s="6">
        <v>4</v>
      </c>
    </row>
    <row r="70" spans="1:15" x14ac:dyDescent="0.2">
      <c r="A70" s="4">
        <v>12</v>
      </c>
      <c r="B70" s="5">
        <v>0</v>
      </c>
      <c r="N70" s="4">
        <f t="shared" si="14"/>
        <v>20</v>
      </c>
    </row>
    <row r="71" spans="1:15" x14ac:dyDescent="0.2">
      <c r="A71" s="4">
        <v>14</v>
      </c>
      <c r="B71" s="5">
        <v>0</v>
      </c>
      <c r="N71" s="4">
        <f t="shared" si="14"/>
        <v>22</v>
      </c>
    </row>
    <row r="72" spans="1:15" x14ac:dyDescent="0.2">
      <c r="A72" s="4">
        <v>16</v>
      </c>
      <c r="B72" s="5">
        <v>0</v>
      </c>
      <c r="N72" s="4">
        <f t="shared" si="14"/>
        <v>24</v>
      </c>
    </row>
    <row r="73" spans="1:15" ht="15.75" thickBot="1" x14ac:dyDescent="0.25">
      <c r="A73" s="6" t="s">
        <v>11</v>
      </c>
      <c r="B73" s="6">
        <v>0</v>
      </c>
    </row>
    <row r="75" spans="1:15" x14ac:dyDescent="0.2">
      <c r="A75" t="s">
        <v>25</v>
      </c>
      <c r="B75">
        <v>2</v>
      </c>
    </row>
    <row r="76" spans="1:15" x14ac:dyDescent="0.2">
      <c r="A76" t="s">
        <v>26</v>
      </c>
      <c r="B76" s="3">
        <f>MEDIAN(P4:P43)</f>
        <v>0.11111999991683774</v>
      </c>
    </row>
    <row r="77" spans="1:15" x14ac:dyDescent="0.2">
      <c r="A77" t="s">
        <v>27</v>
      </c>
      <c r="B77" s="3">
        <f>AVERAGE(J4:J43)</f>
        <v>-1.4804157899561687E-10</v>
      </c>
    </row>
  </sheetData>
  <sortState xmlns:xlrd2="http://schemas.microsoft.com/office/spreadsheetml/2017/richdata2" ref="P4:P43">
    <sortCondition ref="P4:P43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52677-A3ED-4CF3-8F48-3D746DC55B6C}">
  <dimension ref="A1:E70"/>
  <sheetViews>
    <sheetView tabSelected="1" topLeftCell="A42" workbookViewId="0">
      <selection activeCell="C70" sqref="C70"/>
    </sheetView>
  </sheetViews>
  <sheetFormatPr defaultRowHeight="15" x14ac:dyDescent="0.2"/>
  <cols>
    <col min="3" max="3" width="10.109375" customWidth="1"/>
  </cols>
  <sheetData>
    <row r="1" spans="3:5" x14ac:dyDescent="0.2">
      <c r="D1" t="s">
        <v>9</v>
      </c>
      <c r="E1">
        <v>1852</v>
      </c>
    </row>
    <row r="2" spans="3:5" x14ac:dyDescent="0.2">
      <c r="C2" t="s">
        <v>17</v>
      </c>
    </row>
    <row r="3" spans="3:5" x14ac:dyDescent="0.2">
      <c r="C3" t="s">
        <v>7</v>
      </c>
      <c r="E3" t="s">
        <v>16</v>
      </c>
    </row>
    <row r="4" spans="3:5" x14ac:dyDescent="0.2">
      <c r="C4" s="3">
        <v>5.667119999903889</v>
      </c>
      <c r="D4">
        <v>1.9168199998978253</v>
      </c>
      <c r="E4">
        <v>4.9427326405660752</v>
      </c>
    </row>
    <row r="5" spans="3:5" x14ac:dyDescent="0.2">
      <c r="C5" s="3">
        <v>4.5559199997485678</v>
      </c>
      <c r="D5">
        <v>5.2504199993768452</v>
      </c>
      <c r="E5">
        <v>6.2795705304434586</v>
      </c>
    </row>
    <row r="6" spans="3:5" x14ac:dyDescent="0.2">
      <c r="C6" s="3">
        <v>3.4447199997906353</v>
      </c>
      <c r="D6">
        <v>5.2504199993768452</v>
      </c>
      <c r="E6">
        <v>6.2795705304434586</v>
      </c>
    </row>
    <row r="7" spans="3:5" x14ac:dyDescent="0.2">
      <c r="C7" s="3">
        <v>3.4447199997906353</v>
      </c>
      <c r="D7">
        <v>4.1392200006032454</v>
      </c>
      <c r="E7">
        <v>4.7516794718302648</v>
      </c>
    </row>
    <row r="8" spans="3:5" x14ac:dyDescent="0.2">
      <c r="C8" s="3">
        <v>2.3335199998327028</v>
      </c>
      <c r="D8">
        <v>4.1392200006032454</v>
      </c>
      <c r="E8">
        <v>4.7516794718302648</v>
      </c>
    </row>
    <row r="9" spans="3:5" x14ac:dyDescent="0.2">
      <c r="C9" s="3">
        <v>2.3335199998327028</v>
      </c>
      <c r="D9">
        <v>5.2504199993768452</v>
      </c>
      <c r="E9">
        <v>5.390823346386914</v>
      </c>
    </row>
    <row r="10" spans="3:5" x14ac:dyDescent="0.2">
      <c r="C10" s="3">
        <v>1.2223199998747702</v>
      </c>
      <c r="D10">
        <v>3.0280200002505353</v>
      </c>
      <c r="E10">
        <v>3.0300582133514813</v>
      </c>
    </row>
    <row r="11" spans="3:5" x14ac:dyDescent="0.2">
      <c r="C11" s="3">
        <v>0.11111999991683774</v>
      </c>
      <c r="D11">
        <v>3.0280200002505353</v>
      </c>
      <c r="E11">
        <v>3.1888971649763587</v>
      </c>
    </row>
    <row r="12" spans="3:5" x14ac:dyDescent="0.2">
      <c r="C12" s="3">
        <v>-1.0000800002384835</v>
      </c>
      <c r="D12">
        <v>-2.5279799999339048</v>
      </c>
      <c r="E12">
        <v>3.2936584703480114</v>
      </c>
    </row>
    <row r="13" spans="3:5" x14ac:dyDescent="0.2">
      <c r="C13" s="3">
        <v>-2.111280000196416</v>
      </c>
      <c r="D13">
        <v>-1.4167799995811947</v>
      </c>
      <c r="E13">
        <v>1.4211309656730473</v>
      </c>
    </row>
    <row r="14" spans="3:5" x14ac:dyDescent="0.2">
      <c r="C14" s="3">
        <v>0.11111999991683774</v>
      </c>
      <c r="D14">
        <v>-2.5279799999339048</v>
      </c>
      <c r="E14">
        <v>2.5304210192075436</v>
      </c>
    </row>
    <row r="15" spans="3:5" x14ac:dyDescent="0.2">
      <c r="C15" s="3">
        <v>0.11111999991683774</v>
      </c>
      <c r="D15">
        <v>-1.4167799995811947</v>
      </c>
      <c r="E15">
        <v>1.8711845845098094</v>
      </c>
    </row>
    <row r="16" spans="3:5" x14ac:dyDescent="0.2">
      <c r="C16" s="3">
        <v>1.2223199998747702</v>
      </c>
      <c r="D16">
        <v>-1.4167799995811947</v>
      </c>
      <c r="E16">
        <v>1.4211309656730473</v>
      </c>
    </row>
    <row r="17" spans="3:5" x14ac:dyDescent="0.2">
      <c r="C17" s="3">
        <v>0.11111999991683774</v>
      </c>
      <c r="D17">
        <v>-2.5279799999339048</v>
      </c>
      <c r="E17">
        <v>2.5304210192075436</v>
      </c>
    </row>
    <row r="18" spans="3:5" x14ac:dyDescent="0.2">
      <c r="C18" s="3">
        <v>0.11111999991683774</v>
      </c>
      <c r="D18">
        <v>0.80561999954511521</v>
      </c>
      <c r="E18">
        <v>0.81324734124901354</v>
      </c>
    </row>
    <row r="19" spans="3:5" x14ac:dyDescent="0.2">
      <c r="C19" s="3">
        <v>0.11111999991683774</v>
      </c>
      <c r="D19">
        <v>-0.30558000080759484</v>
      </c>
      <c r="E19">
        <v>0.32515656425034339</v>
      </c>
    </row>
    <row r="20" spans="3:5" x14ac:dyDescent="0.2">
      <c r="C20" s="3">
        <v>0.11111999991683774</v>
      </c>
      <c r="D20">
        <v>0.80561999954511521</v>
      </c>
      <c r="E20">
        <v>0.81324734124901354</v>
      </c>
    </row>
    <row r="21" spans="3:5" x14ac:dyDescent="0.2">
      <c r="C21" s="3">
        <v>0.11111999991683774</v>
      </c>
      <c r="D21">
        <v>-2.5279799999339048</v>
      </c>
      <c r="E21">
        <v>2.5304210192075436</v>
      </c>
    </row>
    <row r="22" spans="3:5" x14ac:dyDescent="0.2">
      <c r="C22" s="3">
        <v>0.11111999991683774</v>
      </c>
      <c r="D22">
        <v>1.9168199998978253</v>
      </c>
      <c r="E22">
        <v>2.2733818627987152</v>
      </c>
    </row>
    <row r="23" spans="3:5" x14ac:dyDescent="0.2">
      <c r="C23" s="3">
        <v>1.2223199998747702</v>
      </c>
      <c r="D23">
        <v>1.9168199998978253</v>
      </c>
      <c r="E23">
        <v>1.9200381679513083</v>
      </c>
    </row>
    <row r="24" spans="3:5" x14ac:dyDescent="0.2">
      <c r="C24" s="3">
        <v>0.11111999991683774</v>
      </c>
      <c r="D24">
        <v>1.9168199998978253</v>
      </c>
      <c r="E24">
        <v>2.16202657682215</v>
      </c>
    </row>
    <row r="25" spans="3:5" x14ac:dyDescent="0.2">
      <c r="C25" s="3">
        <v>-1.0000800002384835</v>
      </c>
      <c r="D25">
        <v>3.0280200002505353</v>
      </c>
      <c r="E25">
        <v>3.1888971649763587</v>
      </c>
    </row>
    <row r="26" spans="3:5" x14ac:dyDescent="0.2">
      <c r="C26" s="3">
        <v>-1.0000800002384835</v>
      </c>
      <c r="D26">
        <v>-0.30558000080759484</v>
      </c>
      <c r="E26">
        <v>2.1332797228968703</v>
      </c>
    </row>
    <row r="27" spans="3:5" x14ac:dyDescent="0.2">
      <c r="C27" s="3">
        <v>-2.111280000196416</v>
      </c>
      <c r="D27">
        <v>0.80561999954511521</v>
      </c>
      <c r="E27">
        <v>3.3216563541495141</v>
      </c>
    </row>
    <row r="28" spans="3:5" x14ac:dyDescent="0.2">
      <c r="C28" s="3">
        <v>-3.2224800001543485</v>
      </c>
      <c r="D28">
        <v>0.80561999954511521</v>
      </c>
      <c r="E28">
        <v>2.2597625589642045</v>
      </c>
    </row>
    <row r="29" spans="3:5" x14ac:dyDescent="0.2">
      <c r="C29" s="3">
        <v>-2.111280000196416</v>
      </c>
      <c r="D29">
        <v>-2.5279799999339048</v>
      </c>
      <c r="E29">
        <v>7.0265829426132207</v>
      </c>
    </row>
    <row r="30" spans="3:5" x14ac:dyDescent="0.2">
      <c r="C30" s="3">
        <v>-6.5560800002255348</v>
      </c>
      <c r="D30">
        <v>-10.306380000823765</v>
      </c>
      <c r="E30">
        <v>12.845569326526304</v>
      </c>
    </row>
    <row r="31" spans="3:5" x14ac:dyDescent="0.2">
      <c r="C31" s="3">
        <v>-7.6672800001834673</v>
      </c>
      <c r="D31">
        <v>-10.306380000823765</v>
      </c>
      <c r="E31">
        <v>10.798418683898808</v>
      </c>
    </row>
    <row r="32" spans="3:5" x14ac:dyDescent="0.2">
      <c r="C32" s="3">
        <v>-3.2224800001543485</v>
      </c>
      <c r="D32">
        <v>-9.1951800004710549</v>
      </c>
      <c r="E32">
        <v>9.2494051294091282</v>
      </c>
    </row>
    <row r="33" spans="1:5" x14ac:dyDescent="0.2">
      <c r="C33" s="3">
        <v>-1.0000800002384835</v>
      </c>
      <c r="D33">
        <v>-2.5279799999339048</v>
      </c>
      <c r="E33">
        <v>4.0957368362067159</v>
      </c>
    </row>
    <row r="34" spans="1:5" x14ac:dyDescent="0.2">
      <c r="C34" s="3">
        <v>-3.2224800001543485</v>
      </c>
      <c r="D34">
        <v>-5.8615799994129247</v>
      </c>
      <c r="E34">
        <v>7.2896435051990576</v>
      </c>
    </row>
    <row r="35" spans="1:5" x14ac:dyDescent="0.2">
      <c r="C35" s="3">
        <v>-4.333680000112281</v>
      </c>
      <c r="D35">
        <v>-5.8615799994129247</v>
      </c>
      <c r="E35">
        <v>6.3089964082361654</v>
      </c>
    </row>
    <row r="36" spans="1:5" x14ac:dyDescent="0.2">
      <c r="C36" s="3">
        <v>2.3335199998327028</v>
      </c>
      <c r="D36">
        <v>7.4728200000822653</v>
      </c>
      <c r="E36">
        <v>7.8286879068748636</v>
      </c>
    </row>
    <row r="37" spans="1:5" x14ac:dyDescent="0.2">
      <c r="C37" s="3">
        <v>2.3335199998327028</v>
      </c>
      <c r="D37">
        <v>-4.7503800006393249</v>
      </c>
      <c r="E37">
        <v>4.7516794720241382</v>
      </c>
    </row>
    <row r="38" spans="1:5" x14ac:dyDescent="0.2">
      <c r="C38" s="3">
        <v>0.11111999991683774</v>
      </c>
      <c r="D38">
        <v>0.80561999954511521</v>
      </c>
      <c r="E38">
        <v>1.463929563114609</v>
      </c>
    </row>
    <row r="39" spans="1:5" x14ac:dyDescent="0.2">
      <c r="C39" s="3">
        <v>1.2223199998747702</v>
      </c>
      <c r="D39">
        <v>0.80561999954511521</v>
      </c>
      <c r="E39">
        <v>1.463929563114609</v>
      </c>
    </row>
    <row r="40" spans="1:5" x14ac:dyDescent="0.2">
      <c r="C40" s="3">
        <v>1.2223199998747702</v>
      </c>
      <c r="D40">
        <v>1.9168199998978253</v>
      </c>
      <c r="E40">
        <v>1.9200381679513083</v>
      </c>
    </row>
    <row r="41" spans="1:5" x14ac:dyDescent="0.2">
      <c r="C41" s="3">
        <v>0.11111999991683774</v>
      </c>
      <c r="D41">
        <v>0.80561999954511521</v>
      </c>
      <c r="E41">
        <v>2.4686715401782977</v>
      </c>
    </row>
    <row r="42" spans="1:5" x14ac:dyDescent="0.2">
      <c r="C42" s="3">
        <v>2.3335199998327028</v>
      </c>
      <c r="D42">
        <v>6.3616199997295553</v>
      </c>
      <c r="E42">
        <v>6.7760995130368542</v>
      </c>
    </row>
    <row r="43" spans="1:5" x14ac:dyDescent="0.2">
      <c r="C43" s="3">
        <v>2.3335199998327028</v>
      </c>
      <c r="D43">
        <v>4.1392200006032454</v>
      </c>
      <c r="E43">
        <v>4.1392200006032454</v>
      </c>
    </row>
    <row r="45" spans="1:5" x14ac:dyDescent="0.2">
      <c r="A45" t="s">
        <v>31</v>
      </c>
      <c r="C45">
        <f>COUNT(C4:C43)</f>
        <v>40</v>
      </c>
      <c r="D45">
        <f t="shared" ref="D45:E45" si="0">COUNT(D4:D43)</f>
        <v>40</v>
      </c>
      <c r="E45">
        <f t="shared" si="0"/>
        <v>40</v>
      </c>
    </row>
    <row r="46" spans="1:5" x14ac:dyDescent="0.2">
      <c r="A46" t="s">
        <v>29</v>
      </c>
      <c r="C46" s="1">
        <v>-1.4804157899561687E-10</v>
      </c>
      <c r="D46" s="3">
        <v>-1.184332631964935E-10</v>
      </c>
      <c r="E46" s="3">
        <v>4.0462670406987415</v>
      </c>
    </row>
    <row r="47" spans="1:5" x14ac:dyDescent="0.2">
      <c r="A47" t="s">
        <v>30</v>
      </c>
      <c r="C47" s="1">
        <v>2.673815980510915</v>
      </c>
      <c r="D47" s="3">
        <v>4.2239305013368655</v>
      </c>
      <c r="E47" s="3">
        <v>2.7956569148916928</v>
      </c>
    </row>
    <row r="48" spans="1:5" x14ac:dyDescent="0.2">
      <c r="A48" t="s">
        <v>0</v>
      </c>
      <c r="C48" s="1">
        <v>5.667119999903889</v>
      </c>
      <c r="D48" s="3">
        <v>7.4728200000822653</v>
      </c>
      <c r="E48" s="3">
        <v>12.845569326526304</v>
      </c>
    </row>
    <row r="49" spans="1:5" x14ac:dyDescent="0.2">
      <c r="A49" t="s">
        <v>1</v>
      </c>
      <c r="C49" s="1">
        <v>-7.6672800001834673</v>
      </c>
      <c r="D49" s="3">
        <v>-10.306380000823765</v>
      </c>
      <c r="E49" s="3">
        <v>0.32515656425034339</v>
      </c>
    </row>
    <row r="50" spans="1:5" x14ac:dyDescent="0.2">
      <c r="A50" t="s">
        <v>2</v>
      </c>
      <c r="C50" s="1">
        <v>13.334400000087356</v>
      </c>
      <c r="D50" s="3">
        <v>17.77920000090603</v>
      </c>
      <c r="E50" s="3">
        <v>12.52041276227596</v>
      </c>
    </row>
    <row r="53" spans="1:5" x14ac:dyDescent="0.2">
      <c r="A53" t="s">
        <v>32</v>
      </c>
      <c r="C53" s="8">
        <v>2</v>
      </c>
      <c r="D53" s="8">
        <v>2</v>
      </c>
      <c r="E53" s="8">
        <v>2</v>
      </c>
    </row>
    <row r="54" spans="1:5" x14ac:dyDescent="0.2">
      <c r="A54" t="s">
        <v>33</v>
      </c>
      <c r="B54" t="s">
        <v>34</v>
      </c>
      <c r="C54" s="8"/>
      <c r="D54" s="8"/>
      <c r="E54" s="8"/>
    </row>
    <row r="55" spans="1:5" x14ac:dyDescent="0.2">
      <c r="A55">
        <v>-13</v>
      </c>
      <c r="B55">
        <f>A55+C$53/2</f>
        <v>-12</v>
      </c>
      <c r="C55" s="8">
        <f>COUNTIFS(C$4:C$43,"&gt;="&amp;$A55,C$4:C$43,"&lt;"&amp;$A56)</f>
        <v>0</v>
      </c>
      <c r="D55" s="8">
        <f t="shared" ref="D55:E68" si="1">COUNTIFS(D$4:D$43,"&gt;="&amp;$A55,D$4:D$43,"&lt;"&amp;$A56)</f>
        <v>0</v>
      </c>
      <c r="E55" s="8">
        <f t="shared" si="1"/>
        <v>0</v>
      </c>
    </row>
    <row r="56" spans="1:5" x14ac:dyDescent="0.2">
      <c r="A56" s="8">
        <f>A55+C$53</f>
        <v>-11</v>
      </c>
      <c r="B56">
        <f t="shared" ref="B56:B68" si="2">A56+C$53/2</f>
        <v>-10</v>
      </c>
      <c r="C56" s="8">
        <f t="shared" ref="C56:C68" si="3">COUNTIFS(C$4:C$43,"&gt;="&amp;$A56,C$4:C$43,"&lt;"&amp;$A57)</f>
        <v>0</v>
      </c>
      <c r="D56" s="8">
        <f t="shared" si="1"/>
        <v>3</v>
      </c>
      <c r="E56" s="8">
        <f t="shared" si="1"/>
        <v>0</v>
      </c>
    </row>
    <row r="57" spans="1:5" x14ac:dyDescent="0.2">
      <c r="A57" s="8">
        <f t="shared" ref="A57:A68" si="4">A56+C$53</f>
        <v>-9</v>
      </c>
      <c r="B57">
        <f t="shared" si="2"/>
        <v>-8</v>
      </c>
      <c r="C57" s="8">
        <f t="shared" si="3"/>
        <v>1</v>
      </c>
      <c r="D57" s="8">
        <f t="shared" si="1"/>
        <v>0</v>
      </c>
      <c r="E57" s="8">
        <f t="shared" si="1"/>
        <v>0</v>
      </c>
    </row>
    <row r="58" spans="1:5" x14ac:dyDescent="0.2">
      <c r="A58" s="8">
        <f t="shared" si="4"/>
        <v>-7</v>
      </c>
      <c r="B58">
        <f t="shared" si="2"/>
        <v>-6</v>
      </c>
      <c r="C58" s="8">
        <f t="shared" si="3"/>
        <v>1</v>
      </c>
      <c r="D58" s="8">
        <f t="shared" si="1"/>
        <v>2</v>
      </c>
      <c r="E58" s="8">
        <f t="shared" si="1"/>
        <v>0</v>
      </c>
    </row>
    <row r="59" spans="1:5" x14ac:dyDescent="0.2">
      <c r="A59" s="8">
        <f t="shared" si="4"/>
        <v>-5</v>
      </c>
      <c r="B59">
        <f t="shared" si="2"/>
        <v>-4</v>
      </c>
      <c r="C59" s="8">
        <f t="shared" si="3"/>
        <v>4</v>
      </c>
      <c r="D59" s="8">
        <f t="shared" si="1"/>
        <v>1</v>
      </c>
      <c r="E59" s="8">
        <f t="shared" si="1"/>
        <v>0</v>
      </c>
    </row>
    <row r="60" spans="1:5" x14ac:dyDescent="0.2">
      <c r="A60" s="8">
        <f t="shared" si="4"/>
        <v>-3</v>
      </c>
      <c r="B60">
        <f t="shared" si="2"/>
        <v>-2</v>
      </c>
      <c r="C60" s="8">
        <f t="shared" si="3"/>
        <v>7</v>
      </c>
      <c r="D60" s="8">
        <f t="shared" si="1"/>
        <v>9</v>
      </c>
      <c r="E60" s="8">
        <f t="shared" si="1"/>
        <v>0</v>
      </c>
    </row>
    <row r="61" spans="1:5" x14ac:dyDescent="0.2">
      <c r="A61" s="8">
        <f t="shared" si="4"/>
        <v>-1</v>
      </c>
      <c r="B61">
        <f t="shared" si="2"/>
        <v>0</v>
      </c>
      <c r="C61" s="8">
        <f t="shared" si="3"/>
        <v>12</v>
      </c>
      <c r="D61" s="8">
        <f t="shared" si="1"/>
        <v>9</v>
      </c>
      <c r="E61" s="8">
        <f t="shared" si="1"/>
        <v>3</v>
      </c>
    </row>
    <row r="62" spans="1:5" x14ac:dyDescent="0.2">
      <c r="A62" s="8">
        <f t="shared" si="4"/>
        <v>1</v>
      </c>
      <c r="B62">
        <f t="shared" si="2"/>
        <v>2</v>
      </c>
      <c r="C62" s="8">
        <f t="shared" si="3"/>
        <v>11</v>
      </c>
      <c r="D62" s="8">
        <f t="shared" si="1"/>
        <v>5</v>
      </c>
      <c r="E62" s="8">
        <f t="shared" si="1"/>
        <v>15</v>
      </c>
    </row>
    <row r="63" spans="1:5" x14ac:dyDescent="0.2">
      <c r="A63" s="8">
        <f t="shared" si="4"/>
        <v>3</v>
      </c>
      <c r="B63">
        <f t="shared" si="2"/>
        <v>4</v>
      </c>
      <c r="C63" s="8">
        <f t="shared" si="3"/>
        <v>3</v>
      </c>
      <c r="D63" s="8">
        <f t="shared" si="1"/>
        <v>6</v>
      </c>
      <c r="E63" s="8">
        <f t="shared" si="1"/>
        <v>11</v>
      </c>
    </row>
    <row r="64" spans="1:5" x14ac:dyDescent="0.2">
      <c r="A64" s="8">
        <f t="shared" si="4"/>
        <v>5</v>
      </c>
      <c r="B64">
        <f t="shared" si="2"/>
        <v>6</v>
      </c>
      <c r="C64" s="8">
        <f t="shared" si="3"/>
        <v>1</v>
      </c>
      <c r="D64" s="8">
        <f t="shared" si="1"/>
        <v>4</v>
      </c>
      <c r="E64" s="8">
        <f t="shared" si="1"/>
        <v>5</v>
      </c>
    </row>
    <row r="65" spans="1:5" x14ac:dyDescent="0.2">
      <c r="A65" s="8">
        <f t="shared" si="4"/>
        <v>7</v>
      </c>
      <c r="B65">
        <f t="shared" si="2"/>
        <v>8</v>
      </c>
      <c r="C65" s="8">
        <f t="shared" si="3"/>
        <v>0</v>
      </c>
      <c r="D65" s="8">
        <f t="shared" si="1"/>
        <v>1</v>
      </c>
      <c r="E65" s="8">
        <f t="shared" si="1"/>
        <v>3</v>
      </c>
    </row>
    <row r="66" spans="1:5" x14ac:dyDescent="0.2">
      <c r="A66" s="8">
        <f t="shared" si="4"/>
        <v>9</v>
      </c>
      <c r="B66">
        <f t="shared" si="2"/>
        <v>10</v>
      </c>
      <c r="C66" s="8">
        <f t="shared" si="3"/>
        <v>0</v>
      </c>
      <c r="D66" s="8">
        <f t="shared" si="1"/>
        <v>0</v>
      </c>
      <c r="E66" s="8">
        <f t="shared" si="1"/>
        <v>2</v>
      </c>
    </row>
    <row r="67" spans="1:5" x14ac:dyDescent="0.2">
      <c r="A67" s="8">
        <f t="shared" si="4"/>
        <v>11</v>
      </c>
      <c r="B67">
        <f t="shared" si="2"/>
        <v>12</v>
      </c>
      <c r="C67" s="8">
        <f t="shared" si="3"/>
        <v>0</v>
      </c>
      <c r="D67" s="8">
        <f t="shared" si="1"/>
        <v>0</v>
      </c>
      <c r="E67" s="8">
        <f t="shared" si="1"/>
        <v>1</v>
      </c>
    </row>
    <row r="68" spans="1:5" x14ac:dyDescent="0.2">
      <c r="A68" s="8">
        <f t="shared" si="4"/>
        <v>13</v>
      </c>
      <c r="B68">
        <f t="shared" si="2"/>
        <v>14</v>
      </c>
      <c r="C68" s="8">
        <f t="shared" si="3"/>
        <v>0</v>
      </c>
      <c r="D68" s="8">
        <f t="shared" si="1"/>
        <v>0</v>
      </c>
      <c r="E68" s="8">
        <f t="shared" si="1"/>
        <v>0</v>
      </c>
    </row>
    <row r="70" spans="1:5" x14ac:dyDescent="0.2">
      <c r="C70" s="8">
        <f>SUM(C55:C68)</f>
        <v>40</v>
      </c>
      <c r="D70" s="8">
        <f t="shared" ref="D70:E70" si="5">SUM(D55:D68)</f>
        <v>40</v>
      </c>
      <c r="E70" s="8">
        <f t="shared" si="5"/>
        <v>40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AFA1A5E-4B3D-41D0-9032-6C9E52771B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Dolphin</dc:creator>
  <cp:lastModifiedBy>Dolphin</cp:lastModifiedBy>
  <dcterms:created xsi:type="dcterms:W3CDTF">2019-07-20T03:02:02Z</dcterms:created>
  <dcterms:modified xsi:type="dcterms:W3CDTF">2019-08-15T04:17:14Z</dcterms:modified>
</cp:coreProperties>
</file>