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.shortcut-targets-by-id\1uv15YnY1mHv8MEZI79UJ_SXnBcMVrZvs\7.โครงการวิจัยปีงบประมาณ 2569\2.FF69\1.ประกาศรับข้อเสนอ FF69 สจล\ประกาศแจ้งนักวิจัย\"/>
    </mc:Choice>
  </mc:AlternateContent>
  <xr:revisionPtr revIDLastSave="0" documentId="13_ncr:1_{9EC1FB74-E8D4-4ADE-A8B1-DAA7F594E8CB}" xr6:coauthVersionLast="47" xr6:coauthVersionMax="47" xr10:uidLastSave="{00000000-0000-0000-0000-000000000000}"/>
  <bookViews>
    <workbookView xWindow="6855" yWindow="0" windowWidth="21945" windowHeight="13935" activeTab="1" xr2:uid="{00000000-000D-0000-FFFF-FFFF00000000}"/>
  </bookViews>
  <sheets>
    <sheet name="แตกตัวคูณFF69" sheetId="10" r:id="rId1"/>
    <sheet name="สรุปผลผลิต FF69" sheetId="7" r:id="rId2"/>
    <sheet name="Sheet2" sheetId="9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6" i="10" l="1"/>
  <c r="I45" i="10"/>
  <c r="I42" i="10"/>
  <c r="I41" i="10"/>
  <c r="I37" i="10"/>
  <c r="I36" i="10"/>
  <c r="I35" i="10"/>
  <c r="I33" i="10"/>
  <c r="I32" i="10"/>
  <c r="I31" i="10"/>
  <c r="I30" i="10"/>
  <c r="I29" i="10"/>
  <c r="I26" i="10"/>
  <c r="I25" i="10"/>
  <c r="I24" i="10"/>
  <c r="I23" i="10"/>
  <c r="I22" i="10"/>
  <c r="I21" i="10"/>
  <c r="I20" i="10"/>
  <c r="I19" i="10"/>
  <c r="I18" i="10"/>
  <c r="I17" i="10"/>
  <c r="I16" i="10"/>
  <c r="I15" i="10"/>
  <c r="I14" i="10"/>
  <c r="I13" i="10"/>
  <c r="I11" i="10"/>
  <c r="I10" i="10"/>
  <c r="I9" i="10"/>
  <c r="I8" i="10"/>
  <c r="I7" i="10"/>
  <c r="I52" i="10" l="1"/>
  <c r="I48" i="10"/>
  <c r="I44" i="10"/>
  <c r="I40" i="10"/>
  <c r="I28" i="10"/>
  <c r="I12" i="10"/>
  <c r="I6" i="10"/>
  <c r="I5" i="10" l="1"/>
</calcChain>
</file>

<file path=xl/sharedStrings.xml><?xml version="1.0" encoding="utf-8"?>
<sst xmlns="http://schemas.openxmlformats.org/spreadsheetml/2006/main" count="197" uniqueCount="152">
  <si>
    <t>ผลผลิต/งบประมาณ</t>
  </si>
  <si>
    <t>รายละเอียด/หลักเกณฑ์</t>
  </si>
  <si>
    <t>ระดับคุณภาพผลผลิต</t>
  </si>
  <si>
    <t>สาขาวิทยาศาสตร์ เทคโนโลยี วิศวกรรมศาสตร์</t>
  </si>
  <si>
    <t>สาขาสังคมศาสตร์</t>
  </si>
  <si>
    <t>H-Index 8-15</t>
  </si>
  <si>
    <t>H-Index 16-25</t>
  </si>
  <si>
    <t>H-index 26+</t>
  </si>
  <si>
    <t>ต้นแบบผลิตภัณฑ์/เทคโนโลยี/กระบวนการใหม่/นวัตกรรมทางสังคม</t>
  </si>
  <si>
    <t>ระดับห้องปฏิบัติการ/ระดับภาคสนาม/ระดับอุตสาหกรรม ต้องมีเอกสารแสดงระดับของ TRL ที่เพิ่มขึ้น</t>
  </si>
  <si>
    <t>การใช้ประโยชน์/การถ่ายทอดเทคโนโลยี</t>
  </si>
  <si>
    <t>มีการถ่ายทอดเทคโนโลยีที่เกิดจากการดำเนินโครงการแก่หน่วยงานภายนอก</t>
  </si>
  <si>
    <t>เอกชน/นิติบุคคล</t>
  </si>
  <si>
    <t>ระดับจังหวัด/ภูมิภาค</t>
  </si>
  <si>
    <t>ระดับชาติ</t>
  </si>
  <si>
    <t xml:space="preserve">มีการพัฒนาพื้นที่เป้าหมายตามแผนบริหารสถาบัน ได้แก่ 1.) พื้นที่ลาดกระบัง 2.) พื้นที่ อ.ด่านช้าง จ.สุพรรณบุรี 3.) พื้นที่วิทยาเขตชุมพรฯ หรือพื้นที่ระเบียงเศรษฐกิจภาคใต้และภาคใต้ตอนบน </t>
  </si>
  <si>
    <t>ตามหมุดหมายฯ ชาติ</t>
  </si>
  <si>
    <t>ตามแผนฯ สถาบัน</t>
  </si>
  <si>
    <t>ร่วมมือกับชุมชน</t>
  </si>
  <si>
    <t>มีแผนธุรกิจ</t>
  </si>
  <si>
    <t>กำลังคนหรือหน่วยงานได้รับการพัฒนาทักษะ</t>
  </si>
  <si>
    <t xml:space="preserve">มีนักวิจัย/นิสิต/นักศึกษาระดับปริญญาตรี โท เอก รวมดำเนินงานในโครงการ </t>
  </si>
  <si>
    <t>ทรัพย์สินทางปัญญา</t>
  </si>
  <si>
    <t xml:space="preserve">สิทธิบัตร </t>
  </si>
  <si>
    <t xml:space="preserve">อนุสิทธิบัตร/โปรแกรม/ความลับทางการค้า/เครื่องหมายการค้า/ลิขสิทธิ์ </t>
  </si>
  <si>
    <t>อนุมัติ</t>
  </si>
  <si>
    <t>ยื่นขอ</t>
  </si>
  <si>
    <t>เครื่องมือและโครงสร้างพื้นฐาน</t>
  </si>
  <si>
    <t>มีเครื่องมือและโครงสร้างพื้นฐานเพื่อการพัฒนาด้านวิทยาศาสตร์ วิจัยและนวัตกรรม ที่จัดซื้อ สร้างขึ้น หรือพัฒนาต่อยอดภายใต้โครงการ</t>
  </si>
  <si>
    <t>เครื่อง</t>
  </si>
  <si>
    <t>ห้อง</t>
  </si>
  <si>
    <t>โรงงาน</t>
  </si>
  <si>
    <t>เครือข่าย ความร่วมมือทางวิชาการระดับประเทศและหรือระดับนานาชาติ</t>
  </si>
  <si>
    <t>เกิดเครือข่ายความร่วมมือ (Network) และสมาคม (Consortium) ด้านวิทยาศาสตร์วิจัยและนวัตกรรม ที่เกิดจากการดำเนินงานของโครงการ มี MOU หรือ รายงานความร่วมมือ/เครือข่ายที่ระบุชื่อบริษัทหรือผู้ประกอบการ</t>
  </si>
  <si>
    <t>ระดับนานาชาติ</t>
  </si>
  <si>
    <t>หนังสือ ระดับชาติและหรือระดับนานาชาติ (Book Chater/ Monograph/Whole book)</t>
  </si>
  <si>
    <t>ข้อมูลงานวิจัยสามารถจัดทำในรูปแบบหนังสือ ตำรา e-book โดยจะต้องผ่านกระบวนการ Peer review และมีเลข ISBN</t>
  </si>
  <si>
    <t>เล่ม</t>
  </si>
  <si>
    <t>ฐานข้อมูล/ระบบ/กลไก/มาตรฐาน</t>
  </si>
  <si>
    <t>ฐานข้อมูล</t>
  </si>
  <si>
    <t>ระบบ</t>
  </si>
  <si>
    <t>มาตรฐาน</t>
  </si>
  <si>
    <t>จำนวนผลผลิต</t>
  </si>
  <si>
    <t>มีนักวิจัยต่างชาติที่ร่วมตีพิมพ์/ร่วมโครงการนักวิจัยต่างชาติต้องสังกัดหน่วยงานต่างประเทศและไม่ใช่พนักงานสถาบัน 
(คะแนนเพิ่มพิเศษ พิจารณาท่านที่มีระดับ H-Index สูงที่สุด)</t>
  </si>
  <si>
    <t xml:space="preserve">มีการพัฒนาฐานข้อมูลและสร้างระบบ กลไก หรือมาตรฐาน ที่ตอบสนองการพัฒนาวิทยาศาสตร์ วิจัยและนวัตกรรมต่างๆ ของสถาบัน และเอื้อต่อการพัฒนาประเทศ เช่น ชีวสารสนเทศหรือไบโออินฟอร์เมติกส์ (bioinformatics)  พัฒนาคน การจัดการปัญหาทางสังคม ปัญหาสิ่งแวดล้อม สร้างความสามารถในการแข่งขัน (มาตรฐาน หมายถึง การรับรองมาตรฐานสินค้า และ/หรือศูนย์ทดสอบต่างๆ เพื่อสร้างและยกระดับความสามารถทางด้านคุณภาพ) </t>
  </si>
  <si>
    <t>ตีพิมพ์อย่างน้อย 1 บทความ ในฐาน WoS Q1-Q2
โดยมีค่า Citation Impact ของวารสาร &gt; 5.0</t>
  </si>
  <si>
    <t>ตีพิมพ์อย่างน้อย 2 บทความ ในฐาน WoS Q1-Q2
โดยมีค่า Citation Impact ของวารสาร &gt; 5.0</t>
  </si>
  <si>
    <t>ตีพิมพ์อย่างน้อย 4 บทความ ในฐาน WoS Q1-Q2 โดย
3 บทความ มีค่า Citation Impact ของวารสาร &gt; 5.0
1 บทความ มีค่า Citation Impact ของวารสาร &gt; 10.0</t>
  </si>
  <si>
    <t>ตีพิมพ์อย่างน้อย 6 บทความ ในฐาน WoS Q1-Q2 โดย
4 บทความ มีค่า Citation Impact ของวารสาร &gt; 5.0
2 บทความ มีค่า Citation Impact ของวารสาร &gt; 10.0</t>
  </si>
  <si>
    <t>ตีพิมพ์อย่างน้อย 1 บทความ ในฐาน SJR หรือ WoS Q1-Q2
โดยมีค่า Citation per Publication ของวารสาร &gt; 3.0</t>
  </si>
  <si>
    <t>ตีพิมพ์อย่างน้อย 2 บทความ ในฐาน SJR หรือ WoS Q1-Q2
โดยมีค่า Citation per Publication ของวารสาร &gt; 3.0</t>
  </si>
  <si>
    <t>ตีพิมพ์อย่างน้อย 4 บทความ ในฐาน SJR หรือ WoS Q1-Q2 โดย
3 บทความ มีค่า Citation per Publication ของวารสาร &gt; 3.0
1 บทความ มีค่า Citation per Publication ของวารสาร &gt; 9.0</t>
  </si>
  <si>
    <t>ตีพิมพ์อย่างน้อย 6 บทความ ในฐาน SJR หรือ WoS Q1-Q2 โดย
4 บทความ มีค่า Citation per Publication ของวารสาร &gt; 3.0
2 บทความ มีค่า Citation per Publication ของวารสาร &gt; 9.0</t>
  </si>
  <si>
    <r>
      <rPr>
        <sz val="16"/>
        <color theme="1"/>
        <rFont val="TH SarabunPSK"/>
        <family val="2"/>
      </rPr>
      <t>ไม่เกิน 450,000 (XS)</t>
    </r>
    <r>
      <rPr>
        <sz val="14"/>
        <color theme="1"/>
        <rFont val="TH SarabunPSK"/>
        <family val="2"/>
      </rPr>
      <t xml:space="preserve">
</t>
    </r>
    <r>
      <rPr>
        <sz val="12"/>
        <color theme="1"/>
        <rFont val="TH SarabunPSK"/>
        <family val="2"/>
      </rPr>
      <t>ตีพิมพ์ร่วมกับนักวิจัยต่างชาติ
 1 บทความ + 50,000</t>
    </r>
  </si>
  <si>
    <r>
      <rPr>
        <sz val="16"/>
        <color theme="1"/>
        <rFont val="TH SarabunPSK"/>
        <family val="2"/>
      </rPr>
      <t>450,001 - 900,000 (S)</t>
    </r>
    <r>
      <rPr>
        <sz val="14"/>
        <color theme="1"/>
        <rFont val="TH SarabunPSK"/>
        <family val="2"/>
      </rPr>
      <t xml:space="preserve">
</t>
    </r>
    <r>
      <rPr>
        <sz val="12"/>
        <color theme="1"/>
        <rFont val="TH SarabunPSK"/>
        <family val="2"/>
      </rPr>
      <t>ตีพิมพ์ร่วมกับนักวิจัยต่างชาติ
 2 บทความ + 100,000</t>
    </r>
  </si>
  <si>
    <r>
      <rPr>
        <sz val="16"/>
        <color theme="1"/>
        <rFont val="TH SarabunPSK"/>
        <family val="2"/>
      </rPr>
      <t>900,001 - 1,800,000 (M)</t>
    </r>
    <r>
      <rPr>
        <sz val="14"/>
        <color theme="1"/>
        <rFont val="TH SarabunPSK"/>
        <family val="2"/>
      </rPr>
      <t xml:space="preserve">
</t>
    </r>
    <r>
      <rPr>
        <sz val="12"/>
        <color theme="1"/>
        <rFont val="TH SarabunPSK"/>
        <family val="2"/>
      </rPr>
      <t>ตีพิมพ์ร่วมกับนักวิจัยต่างชาติ
 4 บทความ + 200,000</t>
    </r>
  </si>
  <si>
    <r>
      <rPr>
        <sz val="16"/>
        <color theme="1"/>
        <rFont val="TH SarabunPSK"/>
        <family val="2"/>
      </rPr>
      <t>1,800,001 - 2,700,000 (L)</t>
    </r>
    <r>
      <rPr>
        <sz val="14"/>
        <color theme="1"/>
        <rFont val="TH SarabunPSK"/>
        <family val="2"/>
      </rPr>
      <t xml:space="preserve">
</t>
    </r>
    <r>
      <rPr>
        <sz val="12"/>
        <color theme="1"/>
        <rFont val="TH SarabunPSK"/>
        <family val="2"/>
      </rPr>
      <t>ตีพิมพ์ร่วมกับนักวิจัยต่างชาติ
 6 บทความ + 300,000</t>
    </r>
  </si>
  <si>
    <t>Q1</t>
  </si>
  <si>
    <t>Q2</t>
  </si>
  <si>
    <t>นักวิจัย</t>
  </si>
  <si>
    <t>นักศึกษาปริญญาตรี</t>
  </si>
  <si>
    <t>นักศึกษาปริญญาเอก</t>
  </si>
  <si>
    <t>นักศึกษาปริญญาโท</t>
  </si>
  <si>
    <t>บางบท</t>
  </si>
  <si>
    <t>การลงทุนวิจัยและนวัตกรรม</t>
  </si>
  <si>
    <t>In Kind 10%</t>
  </si>
  <si>
    <t>In Cash 10%</t>
  </si>
  <si>
    <r>
      <t>มีบริษัทเอกชนร่วมสนับสนุนงบประมาณ</t>
    </r>
    <r>
      <rPr>
        <sz val="16"/>
        <color theme="1"/>
        <rFont val="Calibri"/>
        <family val="2"/>
      </rPr>
      <t xml:space="preserve"> </t>
    </r>
    <r>
      <rPr>
        <sz val="16"/>
        <color theme="1"/>
        <rFont val="TH SarabunPSK"/>
        <family val="2"/>
      </rPr>
      <t>In-cash ไม่น้อยกว่า 20% ของงบประมาณโครงการ 
แบ่งเป็น In Kind 10% in Cash 10%</t>
    </r>
  </si>
  <si>
    <t>ระดับห้องปฏิบัติการ</t>
  </si>
  <si>
    <t>ระดับภาคสนาม</t>
  </si>
  <si>
    <t>ระดับอุตสาหกรรม</t>
  </si>
  <si>
    <t xml:space="preserve">TRL
ตอนเริ่มโครงการ </t>
  </si>
  <si>
    <t>TRL 
ตอนปิดโครงการ</t>
  </si>
  <si>
    <r>
      <t xml:space="preserve">ข้อมูลการแตกรายละเอียดงบประมาณ (แตกตัวคูณ) เฉพาะปี 69 </t>
    </r>
    <r>
      <rPr>
        <b/>
        <sz val="16"/>
        <color rgb="FFFF0000"/>
        <rFont val="TH SarabunPSK"/>
        <family val="2"/>
      </rPr>
      <t xml:space="preserve">(ขอความร่วมมือหน่วยงานเสนองบประมาณรายโครงการที่เป็นจำนวนเต็มหลักร้อย) </t>
    </r>
    <r>
      <rPr>
        <b/>
        <sz val="16"/>
        <rFont val="TH SarabunPSK"/>
        <family val="2"/>
      </rPr>
      <t xml:space="preserve"> 
</t>
    </r>
  </si>
  <si>
    <r>
      <t>ชื่อโครงการ</t>
    </r>
    <r>
      <rPr>
        <b/>
        <sz val="16"/>
        <color rgb="FFFF0000"/>
        <rFont val="TH SarabunPSK"/>
        <family val="2"/>
      </rPr>
      <t xml:space="preserve"> ...(โปรดระบุ.....)</t>
    </r>
  </si>
  <si>
    <r>
      <t xml:space="preserve">ชื่อหัวหน้าโครงการ  </t>
    </r>
    <r>
      <rPr>
        <b/>
        <sz val="16"/>
        <color rgb="FFFF0000"/>
        <rFont val="TH SarabunPSK"/>
        <family val="2"/>
      </rPr>
      <t>...(โปรดระบุ.....)</t>
    </r>
  </si>
  <si>
    <r>
      <t xml:space="preserve">สังกัดคณะ </t>
    </r>
    <r>
      <rPr>
        <b/>
        <sz val="16"/>
        <color rgb="FFFF0000"/>
        <rFont val="TH SarabunPSK"/>
        <family val="2"/>
      </rPr>
      <t>...(โปรดระบุ.....)</t>
    </r>
  </si>
  <si>
    <r>
      <t xml:space="preserve">ภาควิชา </t>
    </r>
    <r>
      <rPr>
        <b/>
        <sz val="16"/>
        <color rgb="FFFF0000"/>
        <rFont val="TH SarabunPSK"/>
        <family val="2"/>
      </rPr>
      <t>...(โปรดระบุ.....)</t>
    </r>
  </si>
  <si>
    <t>งบประมาณ</t>
  </si>
  <si>
    <t>หมวดงบประมาณ</t>
  </si>
  <si>
    <t>รายละเอียดงบประมาณ</t>
  </si>
  <si>
    <t>จำนวน</t>
  </si>
  <si>
    <t xml:space="preserve">หน่วยนับ </t>
  </si>
  <si>
    <t>คน/รายการ</t>
  </si>
  <si>
    <t>ครั้ง/เดือน</t>
  </si>
  <si>
    <t>ราคาต่อหน่วย</t>
  </si>
  <si>
    <t>งบประมาณ (บาท)</t>
  </si>
  <si>
    <t>งบดำเนินงาน</t>
  </si>
  <si>
    <r>
      <t xml:space="preserve">1 ค่าจ้าง </t>
    </r>
    <r>
      <rPr>
        <b/>
        <sz val="14"/>
        <color rgb="FFFF0000"/>
        <rFont val="TH SarabunPSK"/>
        <family val="2"/>
      </rPr>
      <t>(ค่าจ้างที่ปรึกษา ค่าจ้างนักวิจัยร่วมโครงการ ค่าจ้างผู้ช่วยนักวิจัย รวมกันต้องไม่เกิน 30% ของวงเงินที่เสนอขอ : รายละเอียดตามคู่มือ บทที่ 2 ข้อ 2.1 หน้า 19)</t>
    </r>
  </si>
  <si>
    <t>1.นักวิจัยร่วม 
(คนภายนอก สจล.เท่านั้น)</t>
  </si>
  <si>
    <t>เดือน</t>
  </si>
  <si>
    <t>2.ผู้ช่วยนักวิจัย ป.โท</t>
  </si>
  <si>
    <t>3.ผู้ช่วยนักวิจัย ป.ตรี</t>
  </si>
  <si>
    <t>4.ผู้ช่วยนักวิจัย ม.6</t>
  </si>
  <si>
    <t>5.ที่ปรึกษาด้านกฎหมาย</t>
  </si>
  <si>
    <t>ครั้ง</t>
  </si>
  <si>
    <r>
      <t xml:space="preserve">2 ค่าใช้สอย </t>
    </r>
    <r>
      <rPr>
        <b/>
        <sz val="14"/>
        <color rgb="FFFF0000"/>
        <rFont val="TH SarabunPSK"/>
        <family val="2"/>
      </rPr>
      <t>(รายละเอียดตามคู่มือ บทที่ 2 ข้อ 2.2 หน้า 20-22)</t>
    </r>
  </si>
  <si>
    <t>1.ค่าตอบแทนวิทยากร</t>
  </si>
  <si>
    <r>
      <t>2.ค่าจ้างเหมาวิเคราะห์</t>
    </r>
    <r>
      <rPr>
        <sz val="12"/>
        <color rgb="FFFF0000"/>
        <rFont val="TH SarabunPSK"/>
        <family val="2"/>
      </rPr>
      <t>....ระบุรายละเอียด...</t>
    </r>
  </si>
  <si>
    <t>3.ค่าจ้างเหมาแรงงานจัดทำแปลงเกษตร</t>
  </si>
  <si>
    <t>งาน</t>
  </si>
  <si>
    <t>4.ค่าจ้างเหมาเก็บข้อมูลพร้อมวิเคราะห์ผลทางสถิติ</t>
  </si>
  <si>
    <t>5.ค่าจ้างเหมาติดตั้งอุปกรณ์หรือเครื่องมือ (ไม่รวมวัสดุ)</t>
  </si>
  <si>
    <t>6.ค่าธรรมเนียมการใช้ห้องปฏิบัติการ</t>
  </si>
  <si>
    <t>7.ค่าธรรมเนียมการตีพิมพ์</t>
  </si>
  <si>
    <t>เรื่อง</t>
  </si>
  <si>
    <t>8.ค่าลงทะเบียนเข้าร่วมการนำเสนอผลงาน</t>
  </si>
  <si>
    <t>9.ค่าเช่ารถตู้โดยสารพร้อมคนขับ (ไม่เกิน 2,000 บ./วัน)</t>
  </si>
  <si>
    <t>10.ค่าที่พัก (ไม่เกิน 2,000/คืน)</t>
  </si>
  <si>
    <t>คืน</t>
  </si>
  <si>
    <t>12.ค่าเบี้ยเลี้ยงนักวิจัยชาวต่างประเทศที่มาร่วมวิจัยในโครงการ ณ ประเทศไทย (ไม่เกิน 2,500 บ./วัน)</t>
  </si>
  <si>
    <t>วัน</t>
  </si>
  <si>
    <t>13.ค่าทดสอบ....ระบุรายละเอียด...</t>
  </si>
  <si>
    <t>14.ค่าจ้างเหมาสร้างต้นแบบ</t>
  </si>
  <si>
    <t>15.ค่าจ้างเหมา....ระบุรายละเอียด...</t>
  </si>
  <si>
    <r>
      <t xml:space="preserve">3 ค่าวัสดุ </t>
    </r>
    <r>
      <rPr>
        <b/>
        <sz val="14"/>
        <color rgb="FFFF0000"/>
        <rFont val="TH SarabunPSK"/>
        <family val="2"/>
      </rPr>
      <t>(รายละเอียดตามคู่มือ บทที่ ข้อ 2.3 หน้า 23)</t>
    </r>
  </si>
  <si>
    <t>1.ค่าวัสดุวิทยาศาสตร์ สารเคมี</t>
  </si>
  <si>
    <t>รายการ</t>
  </si>
  <si>
    <t>2.ค่าวัสดุไฟฟ้าและชิ้นส่วนอิเล็กทรอนิกส์</t>
  </si>
  <si>
    <t>3.ค่าวัสดุเชื่อเพลิงและหล่อลื่น</t>
  </si>
  <si>
    <t>4.ค่าวัสดุการเกษตร เมล็ดพันธุ์พืช วัสดุเพาะชำ ปุ๋ย อาหารสัตว์</t>
  </si>
  <si>
    <t>5.ค่าวัสดุคอมพิวเตอร์ (ไม่เกิน 20,000 บ./ชิ้น)</t>
  </si>
  <si>
    <t xml:space="preserve">- RAM + Internal hard disk </t>
  </si>
  <si>
    <t>6.ค่าลิขสิทธิ์โปรแกรมคอมพิวเตอร์ (อายุการใช้งานไม่เกิน 1 ปี ราคาไม่เกิน 20,000 บ.)</t>
  </si>
  <si>
    <t>7.ค่าวัสดุสำนักงาน</t>
  </si>
  <si>
    <t xml:space="preserve">8.ค่าวัสดุทางการแพทย์ </t>
  </si>
  <si>
    <r>
      <t xml:space="preserve">4 ค่าสาธารณูปโภค </t>
    </r>
    <r>
      <rPr>
        <b/>
        <sz val="14"/>
        <color rgb="FFFF0000"/>
        <rFont val="TH SarabunPSK"/>
        <family val="2"/>
      </rPr>
      <t>(ต้องไม่เกิน 1% ของวงเงินงบที่เสนอขอ และต้องเป็นค่าใช้จ่ายทรัพยากร น้ำ ไฟ ในโครงการวิจัย ที่นอกเหนือจากได้รับประจำจากสำนักงบประมาณ เช่น ค่าน้ำประปา ในแปลงเกษตรที่อยู่ภายนอกสถาบัน)</t>
    </r>
  </si>
  <si>
    <t>1.ค่าน้ำสำหรับแปลงเกษตรที่อยู่ในพื้นที่สวนที่ทำวิจัย (นอกสาถบัน)</t>
  </si>
  <si>
    <t>2.ค่าไฟ้สำหรับพื้นที่สวนที่ทำวิจัย (นอกสาถบัน)</t>
  </si>
  <si>
    <r>
      <t xml:space="preserve">5 ค่าเดินทางต่างประเทศ </t>
    </r>
    <r>
      <rPr>
        <b/>
        <sz val="14"/>
        <color rgb="FFFF0000"/>
        <rFont val="TH SarabunPSK"/>
        <family val="2"/>
      </rPr>
      <t>(รายละเอียดตามคู่มือ บทที่ 2 ข้อ 2.2 หน้า 20-22)</t>
    </r>
  </si>
  <si>
    <t>1.ค่าเครื่องบินชั้นประหยัด</t>
  </si>
  <si>
    <t>เที่ยวบิน</t>
  </si>
  <si>
    <t>2.ค่าที่พัก</t>
  </si>
  <si>
    <t> คืน</t>
  </si>
  <si>
    <r>
      <t xml:space="preserve">6 ค่าซ่อมแซมครุภัณฑ์ </t>
    </r>
    <r>
      <rPr>
        <b/>
        <sz val="14"/>
        <color rgb="FFFF0000"/>
        <rFont val="TH SarabunPSK"/>
        <family val="2"/>
      </rPr>
      <t>(ไม่เกิน 20% ของวงเงินที่เสนอขอ : รายละเอียดตามคู่มือ บทที่ 2 หน้า 15)</t>
    </r>
  </si>
  <si>
    <t>1.ค่าซ่อมเครื่อง…1</t>
  </si>
  <si>
    <t> 1</t>
  </si>
  <si>
    <t>2.ค่าซ่อมเครื่อง…2</t>
  </si>
  <si>
    <t>เครื่อง </t>
  </si>
  <si>
    <t>-</t>
  </si>
  <si>
    <t> -</t>
  </si>
  <si>
    <t>งบลงทุน</t>
  </si>
  <si>
    <r>
      <t xml:space="preserve">7 ค่าครุภัณฑ์ </t>
    </r>
    <r>
      <rPr>
        <b/>
        <sz val="14"/>
        <color rgb="FFFF0000"/>
        <rFont val="TH SarabunPSK"/>
        <family val="2"/>
      </rPr>
      <t>(ต้องไม่เกิน 20% ของงวเงินที่เสนอขอ และจะต้องมีใบเสนอราคาอย่างน้อย 3 ราย : รายละเอียดตามคู่มือ บทที่ 2 ข้อ 2.4 หน้า 23 - 24)</t>
    </r>
  </si>
  <si>
    <t>1.จอคอมพิวเตอร์</t>
  </si>
  <si>
    <t>ชิ้น </t>
  </si>
  <si>
    <t>- </t>
  </si>
  <si>
    <t>2.ปริ้นเตอร์</t>
  </si>
  <si>
    <t>รวม</t>
  </si>
  <si>
    <t xml:space="preserve">สรุปผลผลิตโครงการ เฉพาะที่นำส่งปี 69
</t>
  </si>
  <si>
    <t xml:space="preserve">ชื่อหัวหน้าโครงการ </t>
  </si>
  <si>
    <t>สังกัดคณะ</t>
  </si>
  <si>
    <t xml:space="preserve">ชื่อโครงการ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</si>
</sst>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9" x14ac:knownFonts="1">
    <font>
      <sz val="11"/>
      <color theme="1"/>
      <name val="Tahoma"/>
      <family val="2"/>
      <scheme val="minor"/>
    </font>
    <font>
      <sz val="8"/>
      <name val="Tahoma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Calibri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FF0000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b/>
      <u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2"/>
      <color rgb="FF000000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4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left" vertical="top"/>
    </xf>
    <xf numFmtId="0" fontId="3" fillId="0" borderId="12" xfId="0" applyFont="1" applyBorder="1" applyAlignment="1">
      <alignment vertical="center" wrapText="1"/>
    </xf>
    <xf numFmtId="43" fontId="3" fillId="2" borderId="0" xfId="1" applyFont="1" applyFill="1" applyAlignment="1">
      <alignment horizontal="center" vertical="top"/>
    </xf>
    <xf numFmtId="43" fontId="3" fillId="2" borderId="0" xfId="1" applyFont="1" applyFill="1" applyAlignment="1">
      <alignment vertical="top"/>
    </xf>
    <xf numFmtId="0" fontId="5" fillId="2" borderId="0" xfId="0" applyFont="1" applyFill="1" applyAlignment="1">
      <alignment horizontal="center" vertical="top"/>
    </xf>
    <xf numFmtId="43" fontId="5" fillId="2" borderId="0" xfId="1" applyFont="1" applyFill="1" applyAlignment="1">
      <alignment horizontal="center" vertical="top"/>
    </xf>
    <xf numFmtId="43" fontId="5" fillId="2" borderId="0" xfId="1" applyFont="1" applyFill="1" applyAlignment="1">
      <alignment vertical="top"/>
    </xf>
    <xf numFmtId="0" fontId="11" fillId="0" borderId="1" xfId="0" applyFont="1" applyBorder="1" applyAlignment="1">
      <alignment horizontal="center" vertical="top"/>
    </xf>
    <xf numFmtId="0" fontId="11" fillId="0" borderId="1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43" fontId="12" fillId="0" borderId="1" xfId="1" applyFont="1" applyBorder="1" applyAlignment="1">
      <alignment horizontal="center" vertical="top"/>
    </xf>
    <xf numFmtId="43" fontId="12" fillId="0" borderId="1" xfId="1" applyFont="1" applyBorder="1" applyAlignment="1">
      <alignment horizontal="center" vertical="top" wrapText="1"/>
    </xf>
    <xf numFmtId="0" fontId="13" fillId="3" borderId="1" xfId="0" applyFont="1" applyFill="1" applyBorder="1"/>
    <xf numFmtId="0" fontId="14" fillId="3" borderId="1" xfId="0" applyFont="1" applyFill="1" applyBorder="1"/>
    <xf numFmtId="0" fontId="12" fillId="3" borderId="12" xfId="0" applyFont="1" applyFill="1" applyBorder="1" applyAlignment="1">
      <alignment horizontal="center" vertical="top"/>
    </xf>
    <xf numFmtId="0" fontId="12" fillId="3" borderId="1" xfId="0" applyFont="1" applyFill="1" applyBorder="1" applyAlignment="1">
      <alignment horizontal="center" vertical="top"/>
    </xf>
    <xf numFmtId="43" fontId="12" fillId="3" borderId="1" xfId="1" applyFont="1" applyFill="1" applyBorder="1" applyAlignment="1">
      <alignment horizontal="center" vertical="top"/>
    </xf>
    <xf numFmtId="43" fontId="12" fillId="3" borderId="1" xfId="1" applyFont="1" applyFill="1" applyBorder="1" applyAlignment="1">
      <alignment vertical="top"/>
    </xf>
    <xf numFmtId="0" fontId="14" fillId="0" borderId="1" xfId="0" applyFont="1" applyBorder="1"/>
    <xf numFmtId="0" fontId="11" fillId="4" borderId="1" xfId="0" applyFont="1" applyFill="1" applyBorder="1" applyAlignment="1">
      <alignment horizontal="left" vertical="top"/>
    </xf>
    <xf numFmtId="0" fontId="14" fillId="4" borderId="1" xfId="0" applyFont="1" applyFill="1" applyBorder="1" applyAlignment="1">
      <alignment horizontal="left" indent="2"/>
    </xf>
    <xf numFmtId="0" fontId="7" fillId="4" borderId="1" xfId="0" applyFont="1" applyFill="1" applyBorder="1" applyAlignment="1">
      <alignment horizontal="center" vertical="top"/>
    </xf>
    <xf numFmtId="43" fontId="7" fillId="4" borderId="1" xfId="1" applyFont="1" applyFill="1" applyBorder="1" applyAlignment="1">
      <alignment horizontal="center" vertical="top"/>
    </xf>
    <xf numFmtId="43" fontId="11" fillId="5" borderId="12" xfId="1" applyFont="1" applyFill="1" applyBorder="1"/>
    <xf numFmtId="0" fontId="14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3" fontId="8" fillId="0" borderId="1" xfId="1" applyFont="1" applyBorder="1" applyAlignment="1">
      <alignment horizontal="right" vertical="center" wrapText="1"/>
    </xf>
    <xf numFmtId="43" fontId="14" fillId="0" borderId="12" xfId="1" applyFont="1" applyBorder="1" applyAlignment="1">
      <alignment vertical="top"/>
    </xf>
    <xf numFmtId="0" fontId="14" fillId="0" borderId="1" xfId="0" applyFont="1" applyBorder="1" applyAlignment="1">
      <alignment vertical="top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right" vertical="center"/>
    </xf>
    <xf numFmtId="43" fontId="14" fillId="0" borderId="12" xfId="1" applyFont="1" applyBorder="1" applyAlignment="1">
      <alignment horizontal="right" vertical="top"/>
    </xf>
    <xf numFmtId="43" fontId="14" fillId="0" borderId="1" xfId="1" applyFont="1" applyBorder="1" applyAlignment="1">
      <alignment vertical="top"/>
    </xf>
    <xf numFmtId="43" fontId="16" fillId="0" borderId="1" xfId="1" applyFont="1" applyBorder="1" applyAlignment="1">
      <alignment horizontal="right" vertical="center"/>
    </xf>
    <xf numFmtId="0" fontId="14" fillId="0" borderId="3" xfId="0" applyFont="1" applyBorder="1"/>
    <xf numFmtId="43" fontId="14" fillId="0" borderId="1" xfId="1" applyFont="1" applyFill="1" applyBorder="1"/>
    <xf numFmtId="43" fontId="14" fillId="0" borderId="1" xfId="1" applyFont="1" applyFill="1" applyBorder="1" applyAlignment="1">
      <alignment horizontal="right" vertical="center"/>
    </xf>
    <xf numFmtId="0" fontId="14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top"/>
    </xf>
    <xf numFmtId="43" fontId="7" fillId="0" borderId="1" xfId="1" applyFont="1" applyBorder="1" applyAlignment="1">
      <alignment horizontal="center" vertical="top"/>
    </xf>
    <xf numFmtId="0" fontId="11" fillId="0" borderId="1" xfId="0" applyFont="1" applyBorder="1" applyAlignment="1">
      <alignment horizontal="left" vertical="top"/>
    </xf>
    <xf numFmtId="43" fontId="14" fillId="0" borderId="1" xfId="1" applyFont="1" applyFill="1" applyBorder="1" applyAlignment="1">
      <alignment vertical="top"/>
    </xf>
    <xf numFmtId="43" fontId="14" fillId="0" borderId="1" xfId="1" applyFont="1" applyBorder="1"/>
    <xf numFmtId="0" fontId="14" fillId="0" borderId="3" xfId="0" applyFont="1" applyBorder="1" applyAlignment="1">
      <alignment horizontal="left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top"/>
    </xf>
    <xf numFmtId="43" fontId="7" fillId="3" borderId="1" xfId="1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 vertical="top"/>
    </xf>
    <xf numFmtId="0" fontId="14" fillId="3" borderId="1" xfId="0" applyFont="1" applyFill="1" applyBorder="1" applyAlignment="1">
      <alignment horizontal="center"/>
    </xf>
    <xf numFmtId="43" fontId="7" fillId="3" borderId="1" xfId="1" applyFont="1" applyFill="1" applyBorder="1" applyAlignment="1">
      <alignment vertical="top"/>
    </xf>
    <xf numFmtId="0" fontId="14" fillId="0" borderId="6" xfId="0" applyFont="1" applyBorder="1"/>
    <xf numFmtId="0" fontId="14" fillId="0" borderId="11" xfId="0" applyFont="1" applyBorder="1"/>
    <xf numFmtId="0" fontId="11" fillId="3" borderId="11" xfId="0" applyFont="1" applyFill="1" applyBorder="1"/>
    <xf numFmtId="43" fontId="7" fillId="0" borderId="12" xfId="1" applyFont="1" applyBorder="1" applyAlignment="1">
      <alignment vertical="top"/>
    </xf>
    <xf numFmtId="43" fontId="11" fillId="5" borderId="12" xfId="1" applyFont="1" applyFill="1" applyBorder="1" applyAlignment="1">
      <alignment vertical="top"/>
    </xf>
    <xf numFmtId="43" fontId="14" fillId="0" borderId="12" xfId="1" applyFont="1" applyBorder="1"/>
    <xf numFmtId="43" fontId="12" fillId="5" borderId="12" xfId="1" applyFont="1" applyFill="1" applyBorder="1" applyAlignment="1">
      <alignment vertical="top"/>
    </xf>
    <xf numFmtId="0" fontId="11" fillId="4" borderId="8" xfId="0" applyFont="1" applyFill="1" applyBorder="1" applyAlignment="1">
      <alignment horizontal="left" vertical="top"/>
    </xf>
    <xf numFmtId="0" fontId="14" fillId="4" borderId="8" xfId="0" applyFont="1" applyFill="1" applyBorder="1" applyAlignment="1">
      <alignment horizontal="left" indent="2"/>
    </xf>
    <xf numFmtId="0" fontId="7" fillId="4" borderId="8" xfId="0" applyFont="1" applyFill="1" applyBorder="1" applyAlignment="1">
      <alignment horizontal="center" vertical="top"/>
    </xf>
    <xf numFmtId="43" fontId="7" fillId="4" borderId="8" xfId="1" applyFont="1" applyFill="1" applyBorder="1" applyAlignment="1">
      <alignment horizontal="center" vertical="top"/>
    </xf>
    <xf numFmtId="0" fontId="14" fillId="0" borderId="3" xfId="0" applyFont="1" applyBorder="1" applyAlignment="1">
      <alignment vertical="top"/>
    </xf>
    <xf numFmtId="0" fontId="7" fillId="0" borderId="3" xfId="0" applyFont="1" applyBorder="1" applyAlignment="1">
      <alignment horizontal="center" vertical="top"/>
    </xf>
    <xf numFmtId="43" fontId="7" fillId="0" borderId="3" xfId="1" applyFont="1" applyBorder="1" applyAlignment="1">
      <alignment horizontal="center" vertical="top"/>
    </xf>
    <xf numFmtId="0" fontId="8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right" vertical="center"/>
    </xf>
    <xf numFmtId="0" fontId="16" fillId="6" borderId="1" xfId="0" applyFont="1" applyFill="1" applyBorder="1" applyAlignment="1">
      <alignment vertical="center" wrapText="1"/>
    </xf>
    <xf numFmtId="0" fontId="16" fillId="6" borderId="1" xfId="0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/>
    </xf>
    <xf numFmtId="0" fontId="11" fillId="0" borderId="11" xfId="0" applyFont="1" applyBorder="1" applyAlignment="1">
      <alignment horizontal="left" vertical="top"/>
    </xf>
    <xf numFmtId="43" fontId="11" fillId="5" borderId="2" xfId="1" applyFont="1" applyFill="1" applyBorder="1"/>
    <xf numFmtId="43" fontId="7" fillId="0" borderId="7" xfId="1" applyFont="1" applyBorder="1" applyAlignment="1">
      <alignment vertical="top"/>
    </xf>
    <xf numFmtId="0" fontId="14" fillId="0" borderId="11" xfId="0" applyFont="1" applyBorder="1" applyAlignment="1">
      <alignment vertical="top"/>
    </xf>
    <xf numFmtId="0" fontId="18" fillId="0" borderId="3" xfId="0" applyFont="1" applyBorder="1" applyAlignment="1">
      <alignment horizontal="left" vertical="top" wrapText="1"/>
    </xf>
    <xf numFmtId="0" fontId="18" fillId="0" borderId="3" xfId="0" applyFont="1" applyBorder="1" applyAlignment="1">
      <alignment horizontal="center" vertical="top"/>
    </xf>
    <xf numFmtId="43" fontId="18" fillId="0" borderId="3" xfId="1" applyFont="1" applyBorder="1" applyAlignment="1">
      <alignment horizontal="center" vertical="top"/>
    </xf>
    <xf numFmtId="43" fontId="18" fillId="0" borderId="7" xfId="1" applyFont="1" applyBorder="1" applyAlignment="1">
      <alignment vertical="top"/>
    </xf>
    <xf numFmtId="43" fontId="7" fillId="0" borderId="3" xfId="1" applyFont="1" applyBorder="1" applyAlignment="1">
      <alignment vertical="top"/>
    </xf>
    <xf numFmtId="43" fontId="14" fillId="0" borderId="7" xfId="1" applyFont="1" applyBorder="1"/>
    <xf numFmtId="0" fontId="11" fillId="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16" fillId="6" borderId="1" xfId="0" applyFont="1" applyFill="1" applyBorder="1" applyAlignment="1">
      <alignment horizontal="center" vertical="center" wrapText="1"/>
    </xf>
    <xf numFmtId="3" fontId="16" fillId="6" borderId="1" xfId="0" applyNumberFormat="1" applyFont="1" applyFill="1" applyBorder="1" applyAlignment="1">
      <alignment horizontal="right" vertical="center" wrapText="1"/>
    </xf>
    <xf numFmtId="43" fontId="14" fillId="0" borderId="1" xfId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9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0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6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7" xfId="0" applyFont="1" applyBorder="1" applyAlignment="1">
      <alignment horizontal="left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220D9-7269-430A-BC85-A1C3E189543B}">
  <dimension ref="A1:I56"/>
  <sheetViews>
    <sheetView topLeftCell="A40" workbookViewId="0">
      <selection activeCell="I56" sqref="I56"/>
    </sheetView>
  </sheetViews>
  <sheetFormatPr defaultRowHeight="14.25" x14ac:dyDescent="0.2"/>
  <cols>
    <col min="1" max="2" width="15.25" customWidth="1"/>
    <col min="3" max="3" width="29.875" customWidth="1"/>
    <col min="4" max="7" width="11.75" customWidth="1"/>
    <col min="8" max="8" width="17.5" customWidth="1"/>
    <col min="9" max="9" width="15.25" customWidth="1"/>
  </cols>
  <sheetData>
    <row r="1" spans="1:9" ht="24" x14ac:dyDescent="0.2">
      <c r="A1" s="97" t="s">
        <v>73</v>
      </c>
      <c r="B1" s="97"/>
      <c r="C1" s="97"/>
      <c r="D1" s="97"/>
      <c r="E1" s="97"/>
      <c r="F1" s="97"/>
      <c r="G1" s="97"/>
      <c r="H1" s="97"/>
      <c r="I1" s="97"/>
    </row>
    <row r="2" spans="1:9" ht="24" x14ac:dyDescent="0.55000000000000004">
      <c r="A2" s="8" t="s">
        <v>74</v>
      </c>
      <c r="B2" s="9"/>
      <c r="C2" s="8"/>
      <c r="D2" s="10"/>
      <c r="E2" s="10"/>
      <c r="F2" s="10"/>
      <c r="G2" s="10"/>
      <c r="H2" s="13"/>
      <c r="I2" s="14"/>
    </row>
    <row r="3" spans="1:9" ht="24" x14ac:dyDescent="0.55000000000000004">
      <c r="A3" s="8" t="s">
        <v>75</v>
      </c>
      <c r="B3" s="8"/>
      <c r="C3" s="8"/>
      <c r="D3" s="11" t="s">
        <v>76</v>
      </c>
      <c r="E3" s="15"/>
      <c r="F3" s="15"/>
      <c r="G3" s="15" t="s">
        <v>77</v>
      </c>
      <c r="H3" s="16"/>
      <c r="I3" s="17"/>
    </row>
    <row r="4" spans="1:9" ht="28.5" customHeight="1" x14ac:dyDescent="0.2">
      <c r="A4" s="18" t="s">
        <v>78</v>
      </c>
      <c r="B4" s="18" t="s">
        <v>79</v>
      </c>
      <c r="C4" s="19" t="s">
        <v>80</v>
      </c>
      <c r="D4" s="20" t="s">
        <v>81</v>
      </c>
      <c r="E4" s="21" t="s">
        <v>82</v>
      </c>
      <c r="F4" s="21" t="s">
        <v>83</v>
      </c>
      <c r="G4" s="21" t="s">
        <v>84</v>
      </c>
      <c r="H4" s="22" t="s">
        <v>85</v>
      </c>
      <c r="I4" s="23" t="s">
        <v>86</v>
      </c>
    </row>
    <row r="5" spans="1:9" ht="21.75" x14ac:dyDescent="0.5">
      <c r="A5" s="24" t="s">
        <v>87</v>
      </c>
      <c r="B5" s="25"/>
      <c r="C5" s="25"/>
      <c r="D5" s="26"/>
      <c r="E5" s="27"/>
      <c r="F5" s="27"/>
      <c r="G5" s="27"/>
      <c r="H5" s="28"/>
      <c r="I5" s="29">
        <f>I6+I12+I28+I40+I44+I48+I52</f>
        <v>1000000</v>
      </c>
    </row>
    <row r="6" spans="1:9" ht="21.75" x14ac:dyDescent="0.5">
      <c r="A6" s="30"/>
      <c r="B6" s="31" t="s">
        <v>88</v>
      </c>
      <c r="C6" s="32"/>
      <c r="D6" s="33"/>
      <c r="E6" s="33"/>
      <c r="F6" s="33"/>
      <c r="G6" s="33"/>
      <c r="H6" s="34"/>
      <c r="I6" s="35">
        <f>I7+I8+I9+I10+I11</f>
        <v>285000</v>
      </c>
    </row>
    <row r="7" spans="1:9" ht="43.5" x14ac:dyDescent="0.5">
      <c r="A7" s="30"/>
      <c r="B7" s="30"/>
      <c r="C7" s="36" t="s">
        <v>89</v>
      </c>
      <c r="D7" s="37">
        <v>10</v>
      </c>
      <c r="E7" s="37" t="s">
        <v>90</v>
      </c>
      <c r="F7" s="38">
        <v>1</v>
      </c>
      <c r="G7" s="38">
        <v>1</v>
      </c>
      <c r="H7" s="39">
        <v>10000</v>
      </c>
      <c r="I7" s="40">
        <f>H7*G7*F7*D7</f>
        <v>100000</v>
      </c>
    </row>
    <row r="8" spans="1:9" ht="21.75" x14ac:dyDescent="0.5">
      <c r="A8" s="30"/>
      <c r="B8" s="30"/>
      <c r="C8" s="41" t="s">
        <v>91</v>
      </c>
      <c r="D8" s="37">
        <v>3</v>
      </c>
      <c r="E8" s="37" t="s">
        <v>90</v>
      </c>
      <c r="F8" s="37">
        <v>1</v>
      </c>
      <c r="G8" s="37">
        <v>1</v>
      </c>
      <c r="H8" s="39">
        <v>25000</v>
      </c>
      <c r="I8" s="40">
        <f>H8*G8*F8*D8</f>
        <v>75000</v>
      </c>
    </row>
    <row r="9" spans="1:9" ht="21.75" x14ac:dyDescent="0.5">
      <c r="A9" s="30"/>
      <c r="B9" s="30"/>
      <c r="C9" s="42" t="s">
        <v>92</v>
      </c>
      <c r="D9" s="43">
        <v>3</v>
      </c>
      <c r="E9" s="43" t="s">
        <v>90</v>
      </c>
      <c r="F9" s="44">
        <v>1</v>
      </c>
      <c r="G9" s="44">
        <v>1</v>
      </c>
      <c r="H9" s="45">
        <v>18000</v>
      </c>
      <c r="I9" s="46">
        <f>H9*G9*F9*D9</f>
        <v>54000</v>
      </c>
    </row>
    <row r="10" spans="1:9" ht="21.75" x14ac:dyDescent="0.5">
      <c r="A10" s="30"/>
      <c r="B10" s="30"/>
      <c r="C10" s="42" t="s">
        <v>93</v>
      </c>
      <c r="D10" s="44">
        <v>4</v>
      </c>
      <c r="E10" s="44" t="s">
        <v>90</v>
      </c>
      <c r="F10" s="44">
        <v>1</v>
      </c>
      <c r="G10" s="44">
        <v>1</v>
      </c>
      <c r="H10" s="45">
        <v>12500</v>
      </c>
      <c r="I10" s="47">
        <f>D10*F10*G10*H10</f>
        <v>50000</v>
      </c>
    </row>
    <row r="11" spans="1:9" ht="21.75" x14ac:dyDescent="0.5">
      <c r="A11" s="30"/>
      <c r="B11" s="30"/>
      <c r="C11" s="42" t="s">
        <v>94</v>
      </c>
      <c r="D11" s="44">
        <v>2</v>
      </c>
      <c r="E11" s="44" t="s">
        <v>95</v>
      </c>
      <c r="F11" s="44">
        <v>1</v>
      </c>
      <c r="G11" s="44">
        <v>1</v>
      </c>
      <c r="H11" s="48">
        <v>3000</v>
      </c>
      <c r="I11" s="40">
        <f t="shared" ref="I11" si="0">H11*G11*F11*D11</f>
        <v>6000</v>
      </c>
    </row>
    <row r="12" spans="1:9" ht="21.75" x14ac:dyDescent="0.5">
      <c r="A12" s="49"/>
      <c r="B12" s="73" t="s">
        <v>96</v>
      </c>
      <c r="C12" s="74"/>
      <c r="D12" s="75"/>
      <c r="E12" s="75"/>
      <c r="F12" s="75"/>
      <c r="G12" s="75"/>
      <c r="H12" s="76"/>
      <c r="I12" s="87">
        <f>I13+I14+I15+I16+I17+I18+I19+I20+I21+I22+I23+I24+I25+I26</f>
        <v>391600</v>
      </c>
    </row>
    <row r="13" spans="1:9" ht="21.75" x14ac:dyDescent="0.5">
      <c r="A13" s="66"/>
      <c r="B13" s="86"/>
      <c r="C13" s="42" t="s">
        <v>97</v>
      </c>
      <c r="D13" s="44">
        <v>1</v>
      </c>
      <c r="E13" s="44" t="s">
        <v>95</v>
      </c>
      <c r="F13" s="44">
        <v>2</v>
      </c>
      <c r="G13" s="44">
        <v>1</v>
      </c>
      <c r="H13" s="48">
        <v>1200</v>
      </c>
      <c r="I13" s="50">
        <f>H13*G13*F13*D13</f>
        <v>2400</v>
      </c>
    </row>
    <row r="14" spans="1:9" ht="21.75" x14ac:dyDescent="0.5">
      <c r="A14" s="66"/>
      <c r="B14" s="86"/>
      <c r="C14" s="42" t="s">
        <v>98</v>
      </c>
      <c r="D14" s="44">
        <v>2</v>
      </c>
      <c r="E14" s="44" t="s">
        <v>95</v>
      </c>
      <c r="F14" s="44">
        <v>1</v>
      </c>
      <c r="G14" s="44">
        <v>1</v>
      </c>
      <c r="H14" s="48">
        <v>10000</v>
      </c>
      <c r="I14" s="50">
        <f t="shared" ref="I14:I26" si="1">H14*G14*F14*D14</f>
        <v>20000</v>
      </c>
    </row>
    <row r="15" spans="1:9" ht="21.75" x14ac:dyDescent="0.5">
      <c r="A15" s="66"/>
      <c r="B15" s="86"/>
      <c r="C15" s="42" t="s">
        <v>99</v>
      </c>
      <c r="D15" s="44">
        <v>1</v>
      </c>
      <c r="E15" s="44" t="s">
        <v>100</v>
      </c>
      <c r="F15" s="44">
        <v>1</v>
      </c>
      <c r="G15" s="44">
        <v>1</v>
      </c>
      <c r="H15" s="48">
        <v>10000</v>
      </c>
      <c r="I15" s="50">
        <f t="shared" si="1"/>
        <v>10000</v>
      </c>
    </row>
    <row r="16" spans="1:9" ht="37.5" x14ac:dyDescent="0.5">
      <c r="A16" s="66"/>
      <c r="B16" s="86"/>
      <c r="C16" s="80" t="s">
        <v>101</v>
      </c>
      <c r="D16" s="37">
        <v>1</v>
      </c>
      <c r="E16" s="37" t="s">
        <v>100</v>
      </c>
      <c r="F16" s="37">
        <v>1</v>
      </c>
      <c r="G16" s="37">
        <v>1</v>
      </c>
      <c r="H16" s="39">
        <v>15000</v>
      </c>
      <c r="I16" s="50">
        <f t="shared" si="1"/>
        <v>15000</v>
      </c>
    </row>
    <row r="17" spans="1:9" ht="37.5" x14ac:dyDescent="0.5">
      <c r="A17" s="66"/>
      <c r="B17" s="86"/>
      <c r="C17" s="80" t="s">
        <v>102</v>
      </c>
      <c r="D17" s="37">
        <v>1</v>
      </c>
      <c r="E17" s="37" t="s">
        <v>100</v>
      </c>
      <c r="F17" s="37">
        <v>1</v>
      </c>
      <c r="G17" s="37">
        <v>1</v>
      </c>
      <c r="H17" s="39">
        <v>20000</v>
      </c>
      <c r="I17" s="50">
        <f t="shared" si="1"/>
        <v>20000</v>
      </c>
    </row>
    <row r="18" spans="1:9" ht="21.75" x14ac:dyDescent="0.5">
      <c r="A18" s="66"/>
      <c r="B18" s="86"/>
      <c r="C18" s="80" t="s">
        <v>103</v>
      </c>
      <c r="D18" s="37">
        <v>10</v>
      </c>
      <c r="E18" s="37" t="s">
        <v>95</v>
      </c>
      <c r="F18" s="37">
        <v>1</v>
      </c>
      <c r="G18" s="37">
        <v>1</v>
      </c>
      <c r="H18" s="39">
        <v>500</v>
      </c>
      <c r="I18" s="50">
        <f t="shared" si="1"/>
        <v>5000</v>
      </c>
    </row>
    <row r="19" spans="1:9" ht="21.75" x14ac:dyDescent="0.5">
      <c r="A19" s="66"/>
      <c r="B19" s="86"/>
      <c r="C19" s="80" t="s">
        <v>104</v>
      </c>
      <c r="D19" s="37">
        <v>1</v>
      </c>
      <c r="E19" s="37" t="s">
        <v>105</v>
      </c>
      <c r="F19" s="37">
        <v>1</v>
      </c>
      <c r="G19" s="37">
        <v>1</v>
      </c>
      <c r="H19" s="39">
        <v>50000</v>
      </c>
      <c r="I19" s="50">
        <f t="shared" si="1"/>
        <v>50000</v>
      </c>
    </row>
    <row r="20" spans="1:9" ht="37.5" x14ac:dyDescent="0.5">
      <c r="A20" s="66"/>
      <c r="B20" s="86"/>
      <c r="C20" s="80" t="s">
        <v>106</v>
      </c>
      <c r="D20" s="37">
        <v>1</v>
      </c>
      <c r="E20" s="37" t="s">
        <v>95</v>
      </c>
      <c r="F20" s="37">
        <v>1</v>
      </c>
      <c r="G20" s="37">
        <v>1</v>
      </c>
      <c r="H20" s="39">
        <v>10000</v>
      </c>
      <c r="I20" s="50">
        <f t="shared" si="1"/>
        <v>10000</v>
      </c>
    </row>
    <row r="21" spans="1:9" ht="37.5" x14ac:dyDescent="0.5">
      <c r="A21" s="66"/>
      <c r="B21" s="86"/>
      <c r="C21" s="80" t="s">
        <v>107</v>
      </c>
      <c r="D21" s="37">
        <v>2</v>
      </c>
      <c r="E21" s="37" t="s">
        <v>95</v>
      </c>
      <c r="F21" s="37">
        <v>1</v>
      </c>
      <c r="G21" s="37">
        <v>1</v>
      </c>
      <c r="H21" s="39">
        <v>2000</v>
      </c>
      <c r="I21" s="50">
        <f t="shared" si="1"/>
        <v>4000</v>
      </c>
    </row>
    <row r="22" spans="1:9" ht="21.75" x14ac:dyDescent="0.5">
      <c r="A22" s="66"/>
      <c r="B22" s="86"/>
      <c r="C22" s="80" t="s">
        <v>108</v>
      </c>
      <c r="D22" s="37">
        <v>4</v>
      </c>
      <c r="E22" s="37" t="s">
        <v>109</v>
      </c>
      <c r="F22" s="37">
        <v>2</v>
      </c>
      <c r="G22" s="37">
        <v>1</v>
      </c>
      <c r="H22" s="39">
        <v>2000</v>
      </c>
      <c r="I22" s="50">
        <f t="shared" si="1"/>
        <v>16000</v>
      </c>
    </row>
    <row r="23" spans="1:9" ht="75" x14ac:dyDescent="0.5">
      <c r="A23" s="66"/>
      <c r="B23" s="86"/>
      <c r="C23" s="80" t="s">
        <v>110</v>
      </c>
      <c r="D23" s="37">
        <v>5</v>
      </c>
      <c r="E23" s="37" t="s">
        <v>111</v>
      </c>
      <c r="F23" s="37">
        <v>2</v>
      </c>
      <c r="G23" s="37">
        <v>1</v>
      </c>
      <c r="H23" s="39">
        <v>2500</v>
      </c>
      <c r="I23" s="51">
        <f>H23*G23*F23*D23</f>
        <v>25000</v>
      </c>
    </row>
    <row r="24" spans="1:9" ht="21.75" x14ac:dyDescent="0.5">
      <c r="A24" s="66"/>
      <c r="B24" s="86"/>
      <c r="C24" s="80" t="s">
        <v>112</v>
      </c>
      <c r="D24" s="37">
        <v>4</v>
      </c>
      <c r="E24" s="37" t="s">
        <v>95</v>
      </c>
      <c r="F24" s="37">
        <v>1</v>
      </c>
      <c r="G24" s="37">
        <v>1</v>
      </c>
      <c r="H24" s="39">
        <v>30000</v>
      </c>
      <c r="I24" s="50">
        <f t="shared" si="1"/>
        <v>120000</v>
      </c>
    </row>
    <row r="25" spans="1:9" ht="21.75" x14ac:dyDescent="0.5">
      <c r="A25" s="66"/>
      <c r="B25" s="86"/>
      <c r="C25" s="80" t="s">
        <v>113</v>
      </c>
      <c r="D25" s="37">
        <v>1</v>
      </c>
      <c r="E25" s="37" t="s">
        <v>100</v>
      </c>
      <c r="F25" s="37">
        <v>1</v>
      </c>
      <c r="G25" s="37">
        <v>1</v>
      </c>
      <c r="H25" s="39">
        <v>44200</v>
      </c>
      <c r="I25" s="50">
        <f t="shared" si="1"/>
        <v>44200</v>
      </c>
    </row>
    <row r="26" spans="1:9" ht="21.75" x14ac:dyDescent="0.5">
      <c r="A26" s="66"/>
      <c r="B26" s="86"/>
      <c r="C26" s="80" t="s">
        <v>114</v>
      </c>
      <c r="D26" s="37">
        <v>1</v>
      </c>
      <c r="E26" s="37" t="s">
        <v>100</v>
      </c>
      <c r="F26" s="37">
        <v>1</v>
      </c>
      <c r="G26" s="37">
        <v>1</v>
      </c>
      <c r="H26" s="39">
        <v>50000</v>
      </c>
      <c r="I26" s="50">
        <f t="shared" si="1"/>
        <v>50000</v>
      </c>
    </row>
    <row r="27" spans="1:9" ht="21.75" x14ac:dyDescent="0.5">
      <c r="A27" s="67"/>
      <c r="B27" s="41"/>
      <c r="C27" s="58"/>
      <c r="D27" s="78"/>
      <c r="E27" s="78"/>
      <c r="F27" s="78"/>
      <c r="G27" s="78"/>
      <c r="H27" s="79"/>
      <c r="I27" s="88"/>
    </row>
    <row r="28" spans="1:9" ht="21.75" x14ac:dyDescent="0.5">
      <c r="A28" s="67"/>
      <c r="B28" s="31" t="s">
        <v>115</v>
      </c>
      <c r="C28" s="32"/>
      <c r="D28" s="33"/>
      <c r="E28" s="33"/>
      <c r="F28" s="33"/>
      <c r="G28" s="33"/>
      <c r="H28" s="34"/>
      <c r="I28" s="35">
        <f>I29+I30+I31+I32+I33+I35+I36+I37</f>
        <v>230000</v>
      </c>
    </row>
    <row r="29" spans="1:9" ht="21.75" x14ac:dyDescent="0.5">
      <c r="A29" s="67"/>
      <c r="B29" s="86"/>
      <c r="C29" s="42" t="s">
        <v>116</v>
      </c>
      <c r="D29" s="44">
        <v>1</v>
      </c>
      <c r="E29" s="44" t="s">
        <v>117</v>
      </c>
      <c r="F29" s="44">
        <v>1</v>
      </c>
      <c r="G29" s="44">
        <v>1</v>
      </c>
      <c r="H29" s="81">
        <v>50000</v>
      </c>
      <c r="I29" s="50">
        <f>H29*G29*F29*D29</f>
        <v>50000</v>
      </c>
    </row>
    <row r="30" spans="1:9" ht="21.75" x14ac:dyDescent="0.5">
      <c r="A30" s="67"/>
      <c r="B30" s="86"/>
      <c r="C30" s="42" t="s">
        <v>118</v>
      </c>
      <c r="D30" s="44">
        <v>2</v>
      </c>
      <c r="E30" s="44" t="s">
        <v>117</v>
      </c>
      <c r="F30" s="44">
        <v>1</v>
      </c>
      <c r="G30" s="44">
        <v>1</v>
      </c>
      <c r="H30" s="81">
        <v>20000</v>
      </c>
      <c r="I30" s="50">
        <f t="shared" ref="I30:I36" si="2">H30*G30*F30*D30</f>
        <v>40000</v>
      </c>
    </row>
    <row r="31" spans="1:9" ht="21.75" x14ac:dyDescent="0.5">
      <c r="A31" s="67"/>
      <c r="B31" s="86"/>
      <c r="C31" s="42" t="s">
        <v>119</v>
      </c>
      <c r="D31" s="44">
        <v>1</v>
      </c>
      <c r="E31" s="44" t="s">
        <v>117</v>
      </c>
      <c r="F31" s="44">
        <v>1</v>
      </c>
      <c r="G31" s="44">
        <v>1</v>
      </c>
      <c r="H31" s="81">
        <v>10000</v>
      </c>
      <c r="I31" s="50">
        <f t="shared" si="2"/>
        <v>10000</v>
      </c>
    </row>
    <row r="32" spans="1:9" ht="37.5" x14ac:dyDescent="0.5">
      <c r="A32" s="67"/>
      <c r="B32" s="86"/>
      <c r="C32" s="82" t="s">
        <v>120</v>
      </c>
      <c r="D32" s="83">
        <v>1</v>
      </c>
      <c r="E32" s="83" t="s">
        <v>117</v>
      </c>
      <c r="F32" s="83">
        <v>1</v>
      </c>
      <c r="G32" s="83">
        <v>1</v>
      </c>
      <c r="H32" s="84">
        <v>50000</v>
      </c>
      <c r="I32" s="50">
        <f t="shared" si="2"/>
        <v>50000</v>
      </c>
    </row>
    <row r="33" spans="1:9" ht="37.5" x14ac:dyDescent="0.5">
      <c r="A33" s="67"/>
      <c r="B33" s="86"/>
      <c r="C33" s="82" t="s">
        <v>121</v>
      </c>
      <c r="D33" s="98">
        <v>1</v>
      </c>
      <c r="E33" s="98" t="s">
        <v>117</v>
      </c>
      <c r="F33" s="98">
        <v>1</v>
      </c>
      <c r="G33" s="98">
        <v>1</v>
      </c>
      <c r="H33" s="99">
        <v>20000</v>
      </c>
      <c r="I33" s="100">
        <f t="shared" si="2"/>
        <v>20000</v>
      </c>
    </row>
    <row r="34" spans="1:9" ht="21.75" x14ac:dyDescent="0.5">
      <c r="A34" s="67"/>
      <c r="B34" s="86"/>
      <c r="C34" s="82" t="s">
        <v>122</v>
      </c>
      <c r="D34" s="98"/>
      <c r="E34" s="98"/>
      <c r="F34" s="98"/>
      <c r="G34" s="98"/>
      <c r="H34" s="99"/>
      <c r="I34" s="100"/>
    </row>
    <row r="35" spans="1:9" ht="56.25" x14ac:dyDescent="0.5">
      <c r="A35" s="67"/>
      <c r="B35" s="86"/>
      <c r="C35" s="82" t="s">
        <v>123</v>
      </c>
      <c r="D35" s="83">
        <v>1</v>
      </c>
      <c r="E35" s="83" t="s">
        <v>117</v>
      </c>
      <c r="F35" s="83">
        <v>1</v>
      </c>
      <c r="G35" s="83">
        <v>1</v>
      </c>
      <c r="H35" s="84">
        <v>20000</v>
      </c>
      <c r="I35" s="50">
        <f t="shared" si="2"/>
        <v>20000</v>
      </c>
    </row>
    <row r="36" spans="1:9" ht="21.75" x14ac:dyDescent="0.5">
      <c r="A36" s="67"/>
      <c r="B36" s="86"/>
      <c r="C36" s="82" t="s">
        <v>124</v>
      </c>
      <c r="D36" s="83">
        <v>1</v>
      </c>
      <c r="E36" s="83" t="s">
        <v>117</v>
      </c>
      <c r="F36" s="83">
        <v>1</v>
      </c>
      <c r="G36" s="83">
        <v>1</v>
      </c>
      <c r="H36" s="84">
        <v>20000</v>
      </c>
      <c r="I36" s="50">
        <f t="shared" si="2"/>
        <v>20000</v>
      </c>
    </row>
    <row r="37" spans="1:9" ht="21.75" x14ac:dyDescent="0.5">
      <c r="A37" s="67"/>
      <c r="B37" s="89"/>
      <c r="C37" s="82" t="s">
        <v>125</v>
      </c>
      <c r="D37" s="83">
        <v>1</v>
      </c>
      <c r="E37" s="83" t="s">
        <v>117</v>
      </c>
      <c r="F37" s="83">
        <v>1</v>
      </c>
      <c r="G37" s="83">
        <v>1</v>
      </c>
      <c r="H37" s="84">
        <v>20000</v>
      </c>
      <c r="I37" s="56">
        <f>H37*G37*F37*D37</f>
        <v>20000</v>
      </c>
    </row>
    <row r="38" spans="1:9" ht="21.75" x14ac:dyDescent="0.5">
      <c r="A38" s="67"/>
      <c r="B38" s="41"/>
      <c r="C38" s="90"/>
      <c r="D38" s="91"/>
      <c r="E38" s="91"/>
      <c r="F38" s="91"/>
      <c r="G38" s="91"/>
      <c r="H38" s="92"/>
      <c r="I38" s="93"/>
    </row>
    <row r="39" spans="1:9" ht="21.75" x14ac:dyDescent="0.5">
      <c r="A39" s="67"/>
      <c r="B39" s="41"/>
      <c r="C39" s="52"/>
      <c r="D39" s="53"/>
      <c r="E39" s="53"/>
      <c r="F39" s="53"/>
      <c r="G39" s="53"/>
      <c r="H39" s="54"/>
      <c r="I39" s="69"/>
    </row>
    <row r="40" spans="1:9" ht="21.75" x14ac:dyDescent="0.5">
      <c r="A40" s="67"/>
      <c r="B40" s="96" t="s">
        <v>126</v>
      </c>
      <c r="C40" s="96"/>
      <c r="D40" s="96"/>
      <c r="E40" s="96"/>
      <c r="F40" s="96"/>
      <c r="G40" s="96"/>
      <c r="H40" s="96"/>
      <c r="I40" s="70">
        <f>I41+I42</f>
        <v>8400</v>
      </c>
    </row>
    <row r="41" spans="1:9" ht="21.75" x14ac:dyDescent="0.5">
      <c r="A41" s="67"/>
      <c r="B41" s="41"/>
      <c r="C41" s="42" t="s">
        <v>127</v>
      </c>
      <c r="D41" s="44">
        <v>12</v>
      </c>
      <c r="E41" s="44" t="s">
        <v>90</v>
      </c>
      <c r="F41" s="44">
        <v>1</v>
      </c>
      <c r="G41" s="44">
        <v>1</v>
      </c>
      <c r="H41" s="85">
        <v>200</v>
      </c>
      <c r="I41" s="69">
        <f>H41*G41*F41*D41</f>
        <v>2400</v>
      </c>
    </row>
    <row r="42" spans="1:9" ht="21.75" x14ac:dyDescent="0.5">
      <c r="A42" s="67"/>
      <c r="B42" s="41"/>
      <c r="C42" s="42" t="s">
        <v>128</v>
      </c>
      <c r="D42" s="44">
        <v>12</v>
      </c>
      <c r="E42" s="44" t="s">
        <v>90</v>
      </c>
      <c r="F42" s="44">
        <v>1</v>
      </c>
      <c r="G42" s="44">
        <v>1</v>
      </c>
      <c r="H42" s="85">
        <v>500</v>
      </c>
      <c r="I42" s="69">
        <f>H42*G42*F42*D42</f>
        <v>6000</v>
      </c>
    </row>
    <row r="43" spans="1:9" ht="21.75" x14ac:dyDescent="0.5">
      <c r="A43" s="67"/>
      <c r="B43" s="41"/>
      <c r="C43" s="58"/>
      <c r="D43" s="78"/>
      <c r="E43" s="78"/>
      <c r="F43" s="78"/>
      <c r="G43" s="78"/>
      <c r="H43" s="79"/>
      <c r="I43" s="69"/>
    </row>
    <row r="44" spans="1:9" ht="21.75" x14ac:dyDescent="0.5">
      <c r="A44" s="67"/>
      <c r="B44" s="31" t="s">
        <v>129</v>
      </c>
      <c r="C44" s="32"/>
      <c r="D44" s="33"/>
      <c r="E44" s="33"/>
      <c r="F44" s="33"/>
      <c r="G44" s="33"/>
      <c r="H44" s="34"/>
      <c r="I44" s="35">
        <f>I45+I46</f>
        <v>40000</v>
      </c>
    </row>
    <row r="45" spans="1:9" ht="21.75" x14ac:dyDescent="0.5">
      <c r="A45" s="67"/>
      <c r="B45" s="41"/>
      <c r="C45" s="42" t="s">
        <v>130</v>
      </c>
      <c r="D45" s="44">
        <v>2</v>
      </c>
      <c r="E45" s="44" t="s">
        <v>131</v>
      </c>
      <c r="F45" s="44">
        <v>1</v>
      </c>
      <c r="G45" s="44">
        <v>1</v>
      </c>
      <c r="H45" s="81">
        <v>10000</v>
      </c>
      <c r="I45" s="71">
        <f>H45*G45*F45*D45</f>
        <v>20000</v>
      </c>
    </row>
    <row r="46" spans="1:9" ht="21.75" x14ac:dyDescent="0.5">
      <c r="A46" s="67"/>
      <c r="B46" s="41"/>
      <c r="C46" s="42" t="s">
        <v>132</v>
      </c>
      <c r="D46" s="44">
        <v>4</v>
      </c>
      <c r="E46" s="44" t="s">
        <v>133</v>
      </c>
      <c r="F46" s="44">
        <v>1</v>
      </c>
      <c r="G46" s="44">
        <v>1</v>
      </c>
      <c r="H46" s="81">
        <v>5000</v>
      </c>
      <c r="I46" s="71">
        <f>H46*G46*F46*D46</f>
        <v>20000</v>
      </c>
    </row>
    <row r="47" spans="1:9" ht="21.75" x14ac:dyDescent="0.5">
      <c r="A47" s="67"/>
      <c r="B47" s="41"/>
      <c r="C47" s="58"/>
      <c r="D47" s="78"/>
      <c r="E47" s="78"/>
      <c r="F47" s="78"/>
      <c r="G47" s="78"/>
      <c r="H47" s="79"/>
      <c r="I47" s="71"/>
    </row>
    <row r="48" spans="1:9" ht="21.75" x14ac:dyDescent="0.5">
      <c r="A48" s="67"/>
      <c r="B48" s="31" t="s">
        <v>134</v>
      </c>
      <c r="C48" s="32"/>
      <c r="D48" s="33"/>
      <c r="E48" s="33"/>
      <c r="F48" s="33"/>
      <c r="G48" s="33"/>
      <c r="H48" s="34"/>
      <c r="I48" s="35">
        <f>I49+I50</f>
        <v>30000</v>
      </c>
    </row>
    <row r="49" spans="1:9" ht="21.75" x14ac:dyDescent="0.5">
      <c r="A49" s="67"/>
      <c r="B49" s="55"/>
      <c r="C49" s="42" t="s">
        <v>135</v>
      </c>
      <c r="D49" s="44" t="s">
        <v>136</v>
      </c>
      <c r="E49" s="44" t="s">
        <v>95</v>
      </c>
      <c r="F49" s="44">
        <v>1</v>
      </c>
      <c r="G49" s="44">
        <v>1</v>
      </c>
      <c r="H49" s="81">
        <v>15000</v>
      </c>
      <c r="I49" s="57">
        <v>15000</v>
      </c>
    </row>
    <row r="50" spans="1:9" ht="21.75" x14ac:dyDescent="0.5">
      <c r="A50" s="67"/>
      <c r="B50" s="55"/>
      <c r="C50" s="42" t="s">
        <v>137</v>
      </c>
      <c r="D50" s="44" t="s">
        <v>136</v>
      </c>
      <c r="E50" s="44" t="s">
        <v>138</v>
      </c>
      <c r="F50" s="44">
        <v>1</v>
      </c>
      <c r="G50" s="44">
        <v>1</v>
      </c>
      <c r="H50" s="85">
        <v>15000</v>
      </c>
      <c r="I50" s="57">
        <v>15000</v>
      </c>
    </row>
    <row r="51" spans="1:9" ht="21.75" x14ac:dyDescent="0.5">
      <c r="A51" s="67"/>
      <c r="B51" s="41"/>
      <c r="C51" s="58"/>
      <c r="D51" s="78"/>
      <c r="E51" s="78"/>
      <c r="F51" s="78"/>
      <c r="G51" s="78"/>
      <c r="H51" s="79"/>
      <c r="I51" s="95"/>
    </row>
    <row r="52" spans="1:9" ht="21.75" x14ac:dyDescent="0.5">
      <c r="A52" s="68" t="s">
        <v>141</v>
      </c>
      <c r="B52" s="60" t="s">
        <v>142</v>
      </c>
      <c r="C52" s="25"/>
      <c r="D52" s="61"/>
      <c r="E52" s="61"/>
      <c r="F52" s="61"/>
      <c r="G52" s="61"/>
      <c r="H52" s="62"/>
      <c r="I52" s="72">
        <f>I53+I54</f>
        <v>15000</v>
      </c>
    </row>
    <row r="53" spans="1:9" ht="21.75" x14ac:dyDescent="0.5">
      <c r="A53" s="67"/>
      <c r="B53" s="41"/>
      <c r="C53" s="42" t="s">
        <v>143</v>
      </c>
      <c r="D53" s="44" t="s">
        <v>136</v>
      </c>
      <c r="E53" s="44" t="s">
        <v>144</v>
      </c>
      <c r="F53" s="44" t="s">
        <v>140</v>
      </c>
      <c r="G53" s="44" t="s">
        <v>145</v>
      </c>
      <c r="H53" s="81">
        <v>5000</v>
      </c>
      <c r="I53" s="57">
        <v>5000</v>
      </c>
    </row>
    <row r="54" spans="1:9" ht="21.75" x14ac:dyDescent="0.5">
      <c r="A54" s="67"/>
      <c r="B54" s="41"/>
      <c r="C54" s="42" t="s">
        <v>146</v>
      </c>
      <c r="D54" s="44" t="s">
        <v>136</v>
      </c>
      <c r="E54" s="44" t="s">
        <v>138</v>
      </c>
      <c r="F54" s="44" t="s">
        <v>139</v>
      </c>
      <c r="G54" s="44" t="s">
        <v>140</v>
      </c>
      <c r="H54" s="85">
        <v>10000</v>
      </c>
      <c r="I54" s="57">
        <v>10000</v>
      </c>
    </row>
    <row r="55" spans="1:9" ht="21.75" x14ac:dyDescent="0.5">
      <c r="A55" s="30"/>
      <c r="B55" s="77"/>
      <c r="C55" s="58"/>
      <c r="D55" s="78"/>
      <c r="E55" s="78"/>
      <c r="F55" s="78"/>
      <c r="G55" s="78"/>
      <c r="H55" s="79"/>
      <c r="I55" s="94"/>
    </row>
    <row r="56" spans="1:9" ht="21.75" x14ac:dyDescent="0.5">
      <c r="A56" s="59" t="s">
        <v>147</v>
      </c>
      <c r="B56" s="63"/>
      <c r="C56" s="64"/>
      <c r="D56" s="61"/>
      <c r="E56" s="61"/>
      <c r="F56" s="61"/>
      <c r="G56" s="61"/>
      <c r="H56" s="62"/>
      <c r="I56" s="65"/>
    </row>
  </sheetData>
  <mergeCells count="8">
    <mergeCell ref="B40:H40"/>
    <mergeCell ref="A1:I1"/>
    <mergeCell ref="D33:D34"/>
    <mergeCell ref="E33:E34"/>
    <mergeCell ref="F33:F34"/>
    <mergeCell ref="G33:G34"/>
    <mergeCell ref="H33:H34"/>
    <mergeCell ref="I33:I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52"/>
  <sheetViews>
    <sheetView tabSelected="1" zoomScaleNormal="100" workbookViewId="0">
      <selection activeCell="A3" sqref="A3"/>
    </sheetView>
  </sheetViews>
  <sheetFormatPr defaultColWidth="9" defaultRowHeight="24" x14ac:dyDescent="0.55000000000000004"/>
  <cols>
    <col min="1" max="1" width="33" style="1" customWidth="1"/>
    <col min="2" max="2" width="41.625" style="1" customWidth="1"/>
    <col min="3" max="3" width="47.25" style="1" customWidth="1"/>
    <col min="4" max="4" width="12.125" style="2" customWidth="1"/>
    <col min="5" max="5" width="12.875" style="2" customWidth="1"/>
    <col min="6" max="6" width="11.875" style="2" customWidth="1"/>
    <col min="7" max="7" width="12.125" style="2" customWidth="1"/>
    <col min="8" max="8" width="12.625" style="2" customWidth="1"/>
    <col min="9" max="9" width="13.5" style="3" customWidth="1"/>
    <col min="10" max="10" width="25.5" style="3" customWidth="1"/>
    <col min="11" max="16384" width="9" style="1"/>
  </cols>
  <sheetData>
    <row r="1" spans="1:9" ht="25.5" customHeight="1" x14ac:dyDescent="0.55000000000000004">
      <c r="A1" s="115" t="s">
        <v>148</v>
      </c>
      <c r="B1" s="115"/>
      <c r="C1" s="115"/>
      <c r="D1" s="115"/>
      <c r="E1" s="115"/>
      <c r="F1" s="115"/>
      <c r="G1" s="7"/>
      <c r="H1" s="7"/>
      <c r="I1" s="7"/>
    </row>
    <row r="2" spans="1:9" x14ac:dyDescent="0.55000000000000004">
      <c r="A2" s="8" t="s">
        <v>151</v>
      </c>
      <c r="B2" s="9"/>
      <c r="C2" s="8"/>
      <c r="D2" s="10"/>
      <c r="E2" s="10"/>
      <c r="F2" s="10"/>
      <c r="G2" s="10"/>
      <c r="H2" s="10"/>
      <c r="I2" s="10"/>
    </row>
    <row r="3" spans="1:9" x14ac:dyDescent="0.55000000000000004">
      <c r="A3" s="8" t="s">
        <v>149</v>
      </c>
      <c r="B3" s="9"/>
      <c r="C3" s="8"/>
      <c r="D3" s="11" t="s">
        <v>150</v>
      </c>
      <c r="E3" s="11"/>
      <c r="F3" s="10"/>
      <c r="G3" s="10"/>
      <c r="H3" s="10"/>
      <c r="I3" s="10"/>
    </row>
    <row r="5" spans="1:9" x14ac:dyDescent="0.55000000000000004">
      <c r="A5" s="114" t="s">
        <v>0</v>
      </c>
      <c r="B5" s="114" t="s">
        <v>1</v>
      </c>
      <c r="C5" s="114"/>
      <c r="D5" s="118" t="s">
        <v>2</v>
      </c>
      <c r="E5" s="119"/>
      <c r="F5" s="114" t="s">
        <v>42</v>
      </c>
    </row>
    <row r="6" spans="1:9" ht="48" x14ac:dyDescent="0.55000000000000004">
      <c r="A6" s="114"/>
      <c r="B6" s="5" t="s">
        <v>3</v>
      </c>
      <c r="C6" s="5" t="s">
        <v>4</v>
      </c>
      <c r="D6" s="120"/>
      <c r="E6" s="121"/>
      <c r="F6" s="114"/>
    </row>
    <row r="7" spans="1:9" ht="33" customHeight="1" x14ac:dyDescent="0.55000000000000004">
      <c r="A7" s="101" t="s">
        <v>53</v>
      </c>
      <c r="B7" s="103" t="s">
        <v>45</v>
      </c>
      <c r="C7" s="103" t="s">
        <v>49</v>
      </c>
      <c r="D7" s="105" t="s">
        <v>57</v>
      </c>
      <c r="E7" s="106"/>
      <c r="F7" s="4"/>
    </row>
    <row r="8" spans="1:9" ht="36.75" customHeight="1" x14ac:dyDescent="0.55000000000000004">
      <c r="A8" s="102"/>
      <c r="B8" s="104"/>
      <c r="C8" s="104"/>
      <c r="D8" s="105" t="s">
        <v>58</v>
      </c>
      <c r="E8" s="106"/>
      <c r="F8" s="4"/>
    </row>
    <row r="9" spans="1:9" ht="32.25" customHeight="1" x14ac:dyDescent="0.55000000000000004">
      <c r="A9" s="101" t="s">
        <v>54</v>
      </c>
      <c r="B9" s="103" t="s">
        <v>46</v>
      </c>
      <c r="C9" s="103" t="s">
        <v>50</v>
      </c>
      <c r="D9" s="105" t="s">
        <v>57</v>
      </c>
      <c r="E9" s="106"/>
      <c r="F9" s="4"/>
    </row>
    <row r="10" spans="1:9" ht="29.25" customHeight="1" x14ac:dyDescent="0.55000000000000004">
      <c r="A10" s="102"/>
      <c r="B10" s="104"/>
      <c r="C10" s="104"/>
      <c r="D10" s="105" t="s">
        <v>58</v>
      </c>
      <c r="E10" s="106"/>
      <c r="F10" s="4"/>
    </row>
    <row r="11" spans="1:9" ht="33.75" customHeight="1" x14ac:dyDescent="0.55000000000000004">
      <c r="A11" s="101" t="s">
        <v>55</v>
      </c>
      <c r="B11" s="103" t="s">
        <v>47</v>
      </c>
      <c r="C11" s="103" t="s">
        <v>51</v>
      </c>
      <c r="D11" s="105" t="s">
        <v>57</v>
      </c>
      <c r="E11" s="106"/>
      <c r="F11" s="4"/>
    </row>
    <row r="12" spans="1:9" ht="36.75" customHeight="1" x14ac:dyDescent="0.55000000000000004">
      <c r="A12" s="102"/>
      <c r="B12" s="104"/>
      <c r="C12" s="104"/>
      <c r="D12" s="105" t="s">
        <v>58</v>
      </c>
      <c r="E12" s="106"/>
      <c r="F12" s="4"/>
    </row>
    <row r="13" spans="1:9" ht="41.25" customHeight="1" x14ac:dyDescent="0.55000000000000004">
      <c r="A13" s="101" t="s">
        <v>56</v>
      </c>
      <c r="B13" s="103" t="s">
        <v>48</v>
      </c>
      <c r="C13" s="103" t="s">
        <v>52</v>
      </c>
      <c r="D13" s="105" t="s">
        <v>57</v>
      </c>
      <c r="E13" s="106"/>
      <c r="F13" s="4"/>
    </row>
    <row r="14" spans="1:9" ht="41.25" customHeight="1" x14ac:dyDescent="0.55000000000000004">
      <c r="A14" s="102"/>
      <c r="B14" s="104"/>
      <c r="C14" s="104"/>
      <c r="D14" s="105" t="s">
        <v>58</v>
      </c>
      <c r="E14" s="106"/>
      <c r="F14" s="4"/>
    </row>
    <row r="15" spans="1:9" x14ac:dyDescent="0.55000000000000004">
      <c r="A15" s="117" t="s">
        <v>43</v>
      </c>
      <c r="B15" s="117"/>
      <c r="C15" s="117"/>
      <c r="D15" s="105" t="s">
        <v>5</v>
      </c>
      <c r="E15" s="106"/>
      <c r="F15" s="4"/>
    </row>
    <row r="16" spans="1:9" ht="21.75" customHeight="1" x14ac:dyDescent="0.55000000000000004">
      <c r="A16" s="117"/>
      <c r="B16" s="117"/>
      <c r="C16" s="117"/>
      <c r="D16" s="105" t="s">
        <v>6</v>
      </c>
      <c r="E16" s="106"/>
      <c r="F16" s="4"/>
    </row>
    <row r="17" spans="1:6" x14ac:dyDescent="0.55000000000000004">
      <c r="A17" s="117"/>
      <c r="B17" s="117"/>
      <c r="C17" s="117"/>
      <c r="D17" s="105" t="s">
        <v>7</v>
      </c>
      <c r="E17" s="106"/>
      <c r="F17" s="4"/>
    </row>
    <row r="18" spans="1:6" x14ac:dyDescent="0.55000000000000004">
      <c r="A18" s="116" t="s">
        <v>64</v>
      </c>
      <c r="B18" s="116" t="s">
        <v>67</v>
      </c>
      <c r="C18" s="116"/>
      <c r="D18" s="105" t="s">
        <v>65</v>
      </c>
      <c r="E18" s="106"/>
      <c r="F18" s="4"/>
    </row>
    <row r="19" spans="1:6" x14ac:dyDescent="0.55000000000000004">
      <c r="A19" s="116"/>
      <c r="B19" s="116"/>
      <c r="C19" s="116"/>
      <c r="D19" s="105" t="s">
        <v>66</v>
      </c>
      <c r="E19" s="106"/>
      <c r="F19" s="4"/>
    </row>
    <row r="20" spans="1:6" ht="39" customHeight="1" x14ac:dyDescent="0.55000000000000004">
      <c r="A20" s="103" t="s">
        <v>8</v>
      </c>
      <c r="B20" s="108" t="s">
        <v>9</v>
      </c>
      <c r="C20" s="109"/>
      <c r="D20" s="103" t="s">
        <v>68</v>
      </c>
      <c r="E20" s="12" t="s">
        <v>71</v>
      </c>
      <c r="F20" s="4"/>
    </row>
    <row r="21" spans="1:6" ht="39" customHeight="1" x14ac:dyDescent="0.55000000000000004">
      <c r="A21" s="107"/>
      <c r="B21" s="110"/>
      <c r="C21" s="111"/>
      <c r="D21" s="104"/>
      <c r="E21" s="12" t="s">
        <v>72</v>
      </c>
      <c r="F21" s="4"/>
    </row>
    <row r="22" spans="1:6" ht="39" customHeight="1" x14ac:dyDescent="0.55000000000000004">
      <c r="A22" s="107"/>
      <c r="B22" s="110"/>
      <c r="C22" s="111"/>
      <c r="D22" s="103" t="s">
        <v>69</v>
      </c>
      <c r="E22" s="12" t="s">
        <v>71</v>
      </c>
      <c r="F22" s="4"/>
    </row>
    <row r="23" spans="1:6" ht="39" customHeight="1" x14ac:dyDescent="0.55000000000000004">
      <c r="A23" s="107"/>
      <c r="B23" s="110"/>
      <c r="C23" s="111"/>
      <c r="D23" s="104"/>
      <c r="E23" s="12" t="s">
        <v>72</v>
      </c>
      <c r="F23" s="4"/>
    </row>
    <row r="24" spans="1:6" ht="39" customHeight="1" x14ac:dyDescent="0.55000000000000004">
      <c r="A24" s="107"/>
      <c r="B24" s="110"/>
      <c r="C24" s="111"/>
      <c r="D24" s="103" t="s">
        <v>70</v>
      </c>
      <c r="E24" s="12" t="s">
        <v>71</v>
      </c>
      <c r="F24" s="4"/>
    </row>
    <row r="25" spans="1:6" ht="39" customHeight="1" x14ac:dyDescent="0.55000000000000004">
      <c r="A25" s="104"/>
      <c r="B25" s="112"/>
      <c r="C25" s="113"/>
      <c r="D25" s="104"/>
      <c r="E25" s="12" t="s">
        <v>72</v>
      </c>
      <c r="F25" s="4"/>
    </row>
    <row r="26" spans="1:6" x14ac:dyDescent="0.55000000000000004">
      <c r="A26" s="116" t="s">
        <v>10</v>
      </c>
      <c r="B26" s="116" t="s">
        <v>11</v>
      </c>
      <c r="C26" s="116"/>
      <c r="D26" s="105" t="s">
        <v>12</v>
      </c>
      <c r="E26" s="106"/>
      <c r="F26" s="4"/>
    </row>
    <row r="27" spans="1:6" x14ac:dyDescent="0.55000000000000004">
      <c r="A27" s="116"/>
      <c r="B27" s="116"/>
      <c r="C27" s="116"/>
      <c r="D27" s="105" t="s">
        <v>13</v>
      </c>
      <c r="E27" s="106"/>
      <c r="F27" s="4"/>
    </row>
    <row r="28" spans="1:6" ht="36.75" customHeight="1" x14ac:dyDescent="0.55000000000000004">
      <c r="A28" s="116"/>
      <c r="B28" s="116"/>
      <c r="C28" s="116"/>
      <c r="D28" s="105" t="s">
        <v>14</v>
      </c>
      <c r="E28" s="106"/>
      <c r="F28" s="4"/>
    </row>
    <row r="29" spans="1:6" x14ac:dyDescent="0.55000000000000004">
      <c r="A29" s="116" t="s">
        <v>15</v>
      </c>
      <c r="B29" s="116"/>
      <c r="C29" s="116"/>
      <c r="D29" s="105" t="s">
        <v>16</v>
      </c>
      <c r="E29" s="106"/>
      <c r="F29" s="4"/>
    </row>
    <row r="30" spans="1:6" x14ac:dyDescent="0.55000000000000004">
      <c r="A30" s="116"/>
      <c r="B30" s="116"/>
      <c r="C30" s="116"/>
      <c r="D30" s="105" t="s">
        <v>17</v>
      </c>
      <c r="E30" s="106"/>
      <c r="F30" s="4"/>
    </row>
    <row r="31" spans="1:6" x14ac:dyDescent="0.55000000000000004">
      <c r="A31" s="116"/>
      <c r="B31" s="116"/>
      <c r="C31" s="116"/>
      <c r="D31" s="105" t="s">
        <v>18</v>
      </c>
      <c r="E31" s="106"/>
      <c r="F31" s="4"/>
    </row>
    <row r="32" spans="1:6" x14ac:dyDescent="0.55000000000000004">
      <c r="A32" s="116"/>
      <c r="B32" s="116"/>
      <c r="C32" s="116"/>
      <c r="D32" s="105" t="s">
        <v>19</v>
      </c>
      <c r="E32" s="106"/>
      <c r="F32" s="4"/>
    </row>
    <row r="33" spans="1:6" x14ac:dyDescent="0.55000000000000004">
      <c r="A33" s="116" t="s">
        <v>20</v>
      </c>
      <c r="B33" s="116" t="s">
        <v>21</v>
      </c>
      <c r="C33" s="116"/>
      <c r="D33" s="105" t="s">
        <v>59</v>
      </c>
      <c r="E33" s="106"/>
      <c r="F33" s="6"/>
    </row>
    <row r="34" spans="1:6" x14ac:dyDescent="0.55000000000000004">
      <c r="A34" s="116"/>
      <c r="B34" s="116"/>
      <c r="C34" s="116"/>
      <c r="D34" s="105" t="s">
        <v>60</v>
      </c>
      <c r="E34" s="106"/>
      <c r="F34" s="6"/>
    </row>
    <row r="35" spans="1:6" x14ac:dyDescent="0.55000000000000004">
      <c r="A35" s="116"/>
      <c r="B35" s="116"/>
      <c r="C35" s="116"/>
      <c r="D35" s="105" t="s">
        <v>62</v>
      </c>
      <c r="E35" s="106"/>
      <c r="F35" s="6"/>
    </row>
    <row r="36" spans="1:6" x14ac:dyDescent="0.55000000000000004">
      <c r="A36" s="116"/>
      <c r="B36" s="116"/>
      <c r="C36" s="116"/>
      <c r="D36" s="105" t="s">
        <v>61</v>
      </c>
      <c r="E36" s="106"/>
      <c r="F36" s="6"/>
    </row>
    <row r="37" spans="1:6" x14ac:dyDescent="0.55000000000000004">
      <c r="A37" s="116" t="s">
        <v>22</v>
      </c>
      <c r="B37" s="117" t="s">
        <v>23</v>
      </c>
      <c r="C37" s="117"/>
      <c r="D37" s="105" t="s">
        <v>25</v>
      </c>
      <c r="E37" s="106"/>
      <c r="F37" s="4"/>
    </row>
    <row r="38" spans="1:6" x14ac:dyDescent="0.55000000000000004">
      <c r="A38" s="116"/>
      <c r="B38" s="117"/>
      <c r="C38" s="117"/>
      <c r="D38" s="105" t="s">
        <v>26</v>
      </c>
      <c r="E38" s="106"/>
      <c r="F38" s="4"/>
    </row>
    <row r="39" spans="1:6" ht="21" customHeight="1" x14ac:dyDescent="0.55000000000000004">
      <c r="A39" s="116"/>
      <c r="B39" s="117" t="s">
        <v>24</v>
      </c>
      <c r="C39" s="117"/>
      <c r="D39" s="105" t="s">
        <v>25</v>
      </c>
      <c r="E39" s="106"/>
      <c r="F39" s="4"/>
    </row>
    <row r="40" spans="1:6" x14ac:dyDescent="0.55000000000000004">
      <c r="A40" s="116"/>
      <c r="B40" s="117"/>
      <c r="C40" s="117"/>
      <c r="D40" s="105" t="s">
        <v>26</v>
      </c>
      <c r="E40" s="106"/>
      <c r="F40" s="4"/>
    </row>
    <row r="41" spans="1:6" x14ac:dyDescent="0.55000000000000004">
      <c r="A41" s="116" t="s">
        <v>27</v>
      </c>
      <c r="B41" s="116" t="s">
        <v>28</v>
      </c>
      <c r="C41" s="116"/>
      <c r="D41" s="105" t="s">
        <v>29</v>
      </c>
      <c r="E41" s="106"/>
      <c r="F41" s="4"/>
    </row>
    <row r="42" spans="1:6" x14ac:dyDescent="0.55000000000000004">
      <c r="A42" s="116"/>
      <c r="B42" s="116"/>
      <c r="C42" s="116"/>
      <c r="D42" s="105" t="s">
        <v>30</v>
      </c>
      <c r="E42" s="106"/>
      <c r="F42" s="4"/>
    </row>
    <row r="43" spans="1:6" x14ac:dyDescent="0.55000000000000004">
      <c r="A43" s="116"/>
      <c r="B43" s="116"/>
      <c r="C43" s="116"/>
      <c r="D43" s="105" t="s">
        <v>31</v>
      </c>
      <c r="E43" s="106"/>
      <c r="F43" s="4"/>
    </row>
    <row r="44" spans="1:6" ht="36.75" customHeight="1" x14ac:dyDescent="0.55000000000000004">
      <c r="A44" s="116" t="s">
        <v>32</v>
      </c>
      <c r="B44" s="116" t="s">
        <v>33</v>
      </c>
      <c r="C44" s="116"/>
      <c r="D44" s="105" t="s">
        <v>14</v>
      </c>
      <c r="E44" s="106"/>
      <c r="F44" s="4"/>
    </row>
    <row r="45" spans="1:6" ht="27" customHeight="1" x14ac:dyDescent="0.55000000000000004">
      <c r="A45" s="116"/>
      <c r="B45" s="116"/>
      <c r="C45" s="116"/>
      <c r="D45" s="105" t="s">
        <v>34</v>
      </c>
      <c r="E45" s="106"/>
      <c r="F45" s="4"/>
    </row>
    <row r="46" spans="1:6" ht="27" customHeight="1" x14ac:dyDescent="0.55000000000000004">
      <c r="A46" s="103" t="s">
        <v>35</v>
      </c>
      <c r="B46" s="122" t="s">
        <v>36</v>
      </c>
      <c r="C46" s="123"/>
      <c r="D46" s="103" t="s">
        <v>37</v>
      </c>
      <c r="E46" s="4" t="s">
        <v>14</v>
      </c>
      <c r="F46" s="4"/>
    </row>
    <row r="47" spans="1:6" ht="32.25" customHeight="1" x14ac:dyDescent="0.55000000000000004">
      <c r="A47" s="107"/>
      <c r="B47" s="124"/>
      <c r="C47" s="125"/>
      <c r="D47" s="104"/>
      <c r="E47" s="4" t="s">
        <v>34</v>
      </c>
      <c r="F47" s="4"/>
    </row>
    <row r="48" spans="1:6" ht="32.25" customHeight="1" x14ac:dyDescent="0.55000000000000004">
      <c r="A48" s="107"/>
      <c r="B48" s="124"/>
      <c r="C48" s="125"/>
      <c r="D48" s="103" t="s">
        <v>63</v>
      </c>
      <c r="E48" s="4" t="s">
        <v>14</v>
      </c>
      <c r="F48" s="4"/>
    </row>
    <row r="49" spans="1:6" ht="48" x14ac:dyDescent="0.55000000000000004">
      <c r="A49" s="104"/>
      <c r="B49" s="126"/>
      <c r="C49" s="127"/>
      <c r="D49" s="104"/>
      <c r="E49" s="4" t="s">
        <v>34</v>
      </c>
      <c r="F49" s="4"/>
    </row>
    <row r="50" spans="1:6" ht="33" customHeight="1" x14ac:dyDescent="0.55000000000000004">
      <c r="A50" s="116" t="s">
        <v>38</v>
      </c>
      <c r="B50" s="117" t="s">
        <v>44</v>
      </c>
      <c r="C50" s="117"/>
      <c r="D50" s="105" t="s">
        <v>39</v>
      </c>
      <c r="E50" s="106"/>
      <c r="F50" s="4"/>
    </row>
    <row r="51" spans="1:6" ht="32.25" customHeight="1" x14ac:dyDescent="0.55000000000000004">
      <c r="A51" s="116"/>
      <c r="B51" s="117"/>
      <c r="C51" s="117"/>
      <c r="D51" s="105" t="s">
        <v>40</v>
      </c>
      <c r="E51" s="106"/>
      <c r="F51" s="4"/>
    </row>
    <row r="52" spans="1:6" ht="22.5" customHeight="1" x14ac:dyDescent="0.55000000000000004">
      <c r="A52" s="116"/>
      <c r="B52" s="117"/>
      <c r="C52" s="117"/>
      <c r="D52" s="105" t="s">
        <v>41</v>
      </c>
      <c r="E52" s="106"/>
      <c r="F52" s="5"/>
    </row>
  </sheetData>
  <mergeCells count="79">
    <mergeCell ref="D42:E42"/>
    <mergeCell ref="D43:E43"/>
    <mergeCell ref="D37:E37"/>
    <mergeCell ref="D38:E38"/>
    <mergeCell ref="D39:E39"/>
    <mergeCell ref="D40:E40"/>
    <mergeCell ref="D41:E41"/>
    <mergeCell ref="A50:A52"/>
    <mergeCell ref="A41:A43"/>
    <mergeCell ref="B41:C43"/>
    <mergeCell ref="A44:A45"/>
    <mergeCell ref="B44:C45"/>
    <mergeCell ref="B50:C52"/>
    <mergeCell ref="B46:C49"/>
    <mergeCell ref="A46:A49"/>
    <mergeCell ref="A33:A36"/>
    <mergeCell ref="B33:C36"/>
    <mergeCell ref="A37:A40"/>
    <mergeCell ref="A26:A28"/>
    <mergeCell ref="B26:C28"/>
    <mergeCell ref="A29:C32"/>
    <mergeCell ref="B37:C38"/>
    <mergeCell ref="B39:C40"/>
    <mergeCell ref="F5:F6"/>
    <mergeCell ref="A1:F1"/>
    <mergeCell ref="A18:A19"/>
    <mergeCell ref="B18:C19"/>
    <mergeCell ref="A15:C17"/>
    <mergeCell ref="A5:A6"/>
    <mergeCell ref="B5:C5"/>
    <mergeCell ref="A7:A8"/>
    <mergeCell ref="B7:B8"/>
    <mergeCell ref="C7:C8"/>
    <mergeCell ref="A9:A10"/>
    <mergeCell ref="B9:B10"/>
    <mergeCell ref="C9:C10"/>
    <mergeCell ref="A11:A12"/>
    <mergeCell ref="D5:E6"/>
    <mergeCell ref="D7:E7"/>
    <mergeCell ref="D26:E26"/>
    <mergeCell ref="D17:E17"/>
    <mergeCell ref="D18:E18"/>
    <mergeCell ref="D19:E19"/>
    <mergeCell ref="D12:E12"/>
    <mergeCell ref="D13:E13"/>
    <mergeCell ref="D14:E14"/>
    <mergeCell ref="D15:E15"/>
    <mergeCell ref="D16:E1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44:E44"/>
    <mergeCell ref="D45:E45"/>
    <mergeCell ref="D50:E50"/>
    <mergeCell ref="D51:E51"/>
    <mergeCell ref="D52:E52"/>
    <mergeCell ref="D46:D47"/>
    <mergeCell ref="D48:D49"/>
    <mergeCell ref="A20:A25"/>
    <mergeCell ref="B20:C25"/>
    <mergeCell ref="D22:D23"/>
    <mergeCell ref="D20:D21"/>
    <mergeCell ref="D24:D25"/>
    <mergeCell ref="A13:A14"/>
    <mergeCell ref="B13:B14"/>
    <mergeCell ref="C13:C14"/>
    <mergeCell ref="B11:B12"/>
    <mergeCell ref="D8:E8"/>
    <mergeCell ref="D9:E9"/>
    <mergeCell ref="D10:E10"/>
    <mergeCell ref="D11:E11"/>
    <mergeCell ref="C11:C12"/>
  </mergeCells>
  <phoneticPr fontId="1" type="noConversion"/>
  <pageMargins left="0.55118110236220474" right="0.23622047244094491" top="0.51181102362204722" bottom="0.47244094488188981" header="0.31496062992125984" footer="0.31496062992125984"/>
  <pageSetup paperSize="9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9E1571-A39E-43F1-9A74-3ACBD05CB772}">
  <dimension ref="A1"/>
  <sheetViews>
    <sheetView workbookViewId="0">
      <selection activeCell="H32" sqref="H32"/>
    </sheetView>
  </sheetViews>
  <sheetFormatPr defaultColWidth="8.875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แตกตัวคูณFF69</vt:lpstr>
      <vt:lpstr>สรุปผลผลิต FF69</vt:lpstr>
      <vt:lpstr>Sheet2</vt:lpstr>
    </vt:vector>
  </TitlesOfParts>
  <Manager/>
  <Company>Office Black Edition - tum0r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Panatda Chantapant</cp:lastModifiedBy>
  <cp:revision/>
  <cp:lastPrinted>2023-09-25T13:22:59Z</cp:lastPrinted>
  <dcterms:created xsi:type="dcterms:W3CDTF">2012-12-06T01:21:06Z</dcterms:created>
  <dcterms:modified xsi:type="dcterms:W3CDTF">2024-10-28T07:22:44Z</dcterms:modified>
  <cp:category/>
  <cp:contentStatus/>
</cp:coreProperties>
</file>